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5"/>
  </bookViews>
  <sheets>
    <sheet name="封面" sheetId="10" r:id="rId1"/>
    <sheet name="附表1、一般公共预算收入" sheetId="11" r:id="rId2"/>
    <sheet name="表二 " sheetId="12" state="hidden" r:id="rId3"/>
    <sheet name="附表2、一般公共预算支出" sheetId="13" r:id="rId4"/>
    <sheet name="附表3、基金预算收入 " sheetId="5" r:id="rId5"/>
    <sheet name="附表4、基金预算支出" sheetId="6" r:id="rId6"/>
    <sheet name="附表5、政府专项债务限额和余额表" sheetId="8" r:id="rId7"/>
    <sheet name="附表6、新增政府专项债券资金安排情况表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'表二 '!$A$4:$E$1319</definedName>
    <definedName name="_xlnm._FilterDatabase" localSheetId="5" hidden="1">附表4、基金预算支出!$A$5:$D$29</definedName>
    <definedName name="_xlnm._FilterDatabase" localSheetId="1" hidden="1">附表1、一般公共预算收入!$A$4:$E$31</definedName>
    <definedName name="______2005年8月取数查询_查询_交叉表">[1]人员职务!#REF!</definedName>
    <definedName name="______s1">#REF!</definedName>
    <definedName name="_____2005年8月取数查询_查询_交叉表">[2]人员职务!#REF!</definedName>
    <definedName name="_____s1">#REF!</definedName>
    <definedName name="___2005年8月取数查询_查询_交叉表">[3]人员职务!#REF!</definedName>
    <definedName name="___s1">#REF!</definedName>
    <definedName name="__2005年8月取数查询_查询_交叉表">[4]人员职务!#REF!</definedName>
    <definedName name="__s1">#REF!</definedName>
    <definedName name="_12_2005年8月取数查询_查询_交叉表">[5]人员职务!#REF!</definedName>
    <definedName name="_2005年8月取数查询_查询_交叉表">[6]人员职务!#REF!</definedName>
    <definedName name="_22s1_">#REF!</definedName>
    <definedName name="_Order1" hidden="1">255</definedName>
    <definedName name="_Order2" hidden="1">255</definedName>
    <definedName name="_s1">#REF!</definedName>
    <definedName name="BM8_SelectZBM.BM8_ZBMChangeKMM">[7]!BM8_SelectZBM.BM8_ZBMChangeKMM</definedName>
    <definedName name="BM8_SelectZBM.BM8_ZBMminusOption">[7]!BM8_SelectZBM.BM8_ZBMminusOption</definedName>
    <definedName name="BM8_SelectZBM.BM8_ZBMSumOption">[7]!BM8_SelectZBM.BM8_ZBMSumOption</definedName>
    <definedName name="Database" hidden="1">#REF!</definedName>
    <definedName name="gxxe2003">'[8]P1012001'!$A$6:$E$117</definedName>
    <definedName name="_xlnm.Print_Area">#REF!</definedName>
    <definedName name="表三1">[6]人员职务!#REF!</definedName>
    <definedName name="表十六">#REF!</definedName>
    <definedName name="地区名称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十六">[3]人员职务!#REF!</definedName>
    <definedName name="_xlnm._FilterDatabase" localSheetId="4" hidden="1">'附表3、基金预算收入 '!$A$5:$J$32</definedName>
    <definedName name="_xlnm.Print_Area" localSheetId="4">'附表3、基金预算收入 '!$A$1:$D$32</definedName>
    <definedName name="_xlnm.Print_Titles" localSheetId="4">'附表3、基金预算收入 '!$2:$5</definedName>
    <definedName name="BM8_SelectZBM.BM8_ZBMChangeKMM" localSheetId="6">[7]!BM8_SelectZBM.BM8_ZBMChangeKMM</definedName>
    <definedName name="BM8_SelectZBM.BM8_ZBMminusOption" localSheetId="6">[7]!BM8_SelectZBM.BM8_ZBMminusOption</definedName>
    <definedName name="BM8_SelectZBM.BM8_ZBMSumOption" localSheetId="6">[7]!BM8_SelectZBM.BM8_ZBMSumOption</definedName>
    <definedName name="Database" localSheetId="6" hidden="1">#REF!</definedName>
    <definedName name="______2005年8月取数查询_查询_交叉表" localSheetId="7">[1]人员职务!#REF!</definedName>
    <definedName name="______s1" localSheetId="7">#REF!</definedName>
    <definedName name="_____2005年8月取数查询_查询_交叉表" localSheetId="7">[2]人员职务!#REF!</definedName>
    <definedName name="_____s1" localSheetId="7">#REF!</definedName>
    <definedName name="___2005年8月取数查询_查询_交叉表" localSheetId="7">[3]人员职务!#REF!</definedName>
    <definedName name="___s1" localSheetId="7">#REF!</definedName>
    <definedName name="__2005年8月取数查询_查询_交叉表" localSheetId="7">[4]人员职务!#REF!</definedName>
    <definedName name="__s1" localSheetId="7">#REF!</definedName>
    <definedName name="_12_2005年8月取数查询_查询_交叉表" localSheetId="7">[5]人员职务!#REF!</definedName>
    <definedName name="_2005年8月取数查询_查询_交叉表" localSheetId="7">[6]人员职务!#REF!</definedName>
    <definedName name="_22s1_" localSheetId="7">#REF!</definedName>
    <definedName name="_s1" localSheetId="7">#REF!</definedName>
    <definedName name="BM8_SelectZBM.BM8_ZBMChangeKMM" localSheetId="7">[7]!BM8_SelectZBM.BM8_ZBMChangeKMM</definedName>
    <definedName name="BM8_SelectZBM.BM8_ZBMminusOption" localSheetId="7">[7]!BM8_SelectZBM.BM8_ZBMminusOption</definedName>
    <definedName name="BM8_SelectZBM.BM8_ZBMSumOption" localSheetId="7">[7]!BM8_SelectZBM.BM8_ZBMSumOption</definedName>
    <definedName name="Database" localSheetId="7" hidden="1">#REF!</definedName>
    <definedName name="_xlnm.Print_Titles" localSheetId="7">附表6、新增政府专项债券资金安排情况表!$2:$4</definedName>
    <definedName name="表三1" localSheetId="7">[6]人员职务!#REF!</definedName>
    <definedName name="表十六" localSheetId="7">#REF!</definedName>
    <definedName name="地区名称" localSheetId="7">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生产日期" localSheetId="7">#REF!</definedName>
    <definedName name="十六" localSheetId="7">[3]人员职务!#REF!</definedName>
    <definedName name="地区名称" localSheetId="0">封面!#REF!</definedName>
    <definedName name="_xlnm.Print_Titles" localSheetId="1">附表1、一般公共预算收入!$2:$4</definedName>
    <definedName name="地区名称" localSheetId="1">[10]封面!#REF!</definedName>
    <definedName name="_xlnm.Print_Titles" localSheetId="2">'表二 '!$2:$4</definedName>
    <definedName name="地区名称" localSheetId="2">[9]封面!$B$2:$B$6</definedName>
  </definedNames>
  <calcPr calcId="144525" calcMode="manual" concurrentManualCount="2"/>
</workbook>
</file>

<file path=xl/sharedStrings.xml><?xml version="1.0" encoding="utf-8"?>
<sst xmlns="http://schemas.openxmlformats.org/spreadsheetml/2006/main" count="2448">
  <si>
    <t>附件</t>
  </si>
  <si>
    <t>鄂城区2024年财政预算调整草案</t>
  </si>
  <si>
    <t>二0二四年十一月</t>
  </si>
  <si>
    <t>附表1</t>
  </si>
  <si>
    <t>鄂城区2024年一般公共预算收入调整表</t>
  </si>
  <si>
    <t>单位：万元</t>
  </si>
  <si>
    <t>代码</t>
  </si>
  <si>
    <t>名称</t>
  </si>
  <si>
    <t>年初预算数</t>
  </si>
  <si>
    <t>调整预算数</t>
  </si>
  <si>
    <t>调增/调减</t>
  </si>
  <si>
    <t>备注</t>
  </si>
  <si>
    <t>地方一般公共预算收入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</si>
  <si>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</si>
  <si>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</si>
  <si>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</si>
  <si>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</si>
  <si>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</si>
  <si>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</si>
  <si>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</si>
  <si>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</si>
  <si>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</si>
  <si>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</si>
  <si>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</si>
  <si>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</si>
  <si>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</si>
  <si>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</si>
  <si>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</si>
  <si>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</si>
  <si>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</si>
  <si>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</si>
  <si>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</si>
  <si>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</si>
  <si>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</si>
  <si>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</si>
  <si>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</si>
  <si>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</si>
  <si>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</si>
  <si>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</si>
  <si>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转移性收入</t>
  </si>
  <si>
    <t xml:space="preserve">  上级补助收入</t>
  </si>
  <si>
    <t xml:space="preserve">    返还性收入</t>
  </si>
  <si>
    <t>11002</t>
  </si>
  <si>
    <t xml:space="preserve">    一般性转移支付收入</t>
  </si>
  <si>
    <t>11003</t>
  </si>
  <si>
    <t xml:space="preserve">    专项转移支付收入</t>
  </si>
  <si>
    <t>11006</t>
  </si>
  <si>
    <t xml:space="preserve">  上解收入</t>
  </si>
  <si>
    <t>11008</t>
  </si>
  <si>
    <t xml:space="preserve">  上年结余收入</t>
  </si>
  <si>
    <t>11009</t>
  </si>
  <si>
    <t xml:space="preserve">  调入资金</t>
  </si>
  <si>
    <t>11011</t>
  </si>
  <si>
    <t>债务转贷收入</t>
  </si>
  <si>
    <t>11013</t>
  </si>
  <si>
    <t>接受其他地区援助收入</t>
  </si>
  <si>
    <t>11015</t>
  </si>
  <si>
    <t>动用预算稳定调节基金</t>
  </si>
  <si>
    <t>10504</t>
  </si>
  <si>
    <t>地方政府债务收入</t>
  </si>
  <si>
    <t>收  入  总  计</t>
  </si>
  <si>
    <t>表二</t>
  </si>
  <si>
    <t xml:space="preserve"> </t>
  </si>
  <si>
    <t>2024年一般公共预算支出表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</si>
  <si>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</si>
  <si>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</si>
  <si>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</si>
  <si>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</si>
  <si>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</si>
  <si>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</si>
  <si>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</si>
  <si>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</si>
  <si>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</si>
  <si>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</si>
  <si>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</si>
  <si>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</si>
  <si>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</si>
  <si>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</si>
  <si>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</si>
  <si>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</si>
  <si>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</si>
  <si>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</si>
  <si>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</si>
  <si>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</si>
  <si>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</si>
  <si>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</si>
  <si>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</si>
  <si>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事业运行</t>
  </si>
  <si>
    <t>2010199</t>
  </si>
  <si>
    <t>其他人大事务支出</t>
  </si>
  <si>
    <t>20102</t>
  </si>
  <si>
    <t>政协事务</t>
  </si>
  <si>
    <t>2010201</t>
  </si>
  <si>
    <t>2010202</t>
  </si>
  <si>
    <t>2010203</t>
  </si>
  <si>
    <t>2010204</t>
  </si>
  <si>
    <t>政协会议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</si>
  <si>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</si>
  <si>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</si>
  <si>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</si>
  <si>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</si>
  <si>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</si>
  <si>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</si>
  <si>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</si>
  <si>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</t>
  </si>
  <si>
    <t>政府办公厅（室）及相关机构事务</t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</si>
  <si>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</si>
  <si>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</si>
  <si>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</si>
  <si>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</si>
  <si>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</si>
  <si>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</si>
  <si>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</si>
  <si>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</si>
  <si>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</si>
  <si>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2010308</t>
  </si>
  <si>
    <t>信访事务</t>
  </si>
  <si>
    <t>2010309</t>
  </si>
  <si>
    <t>参事事务</t>
  </si>
  <si>
    <t>2010350</t>
  </si>
  <si>
    <t>2010399</t>
  </si>
  <si>
    <t>其他政府办公厅（室）及相关机构事务支出</t>
  </si>
  <si>
    <t>20104</t>
  </si>
  <si>
    <t>发展与改革事务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</si>
  <si>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</si>
  <si>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</si>
  <si>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</si>
  <si>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</si>
  <si>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</si>
  <si>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</si>
  <si>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</si>
  <si>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</si>
  <si>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</si>
  <si>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</si>
  <si>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</si>
  <si>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</si>
  <si>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</si>
  <si>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2010450</t>
  </si>
  <si>
    <t>2010499</t>
  </si>
  <si>
    <t>其他发展与改革事务支出</t>
  </si>
  <si>
    <t>20105</t>
  </si>
  <si>
    <t>统计信息事务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</si>
  <si>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</si>
  <si>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</si>
  <si>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</si>
  <si>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</si>
  <si>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</si>
  <si>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</si>
  <si>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</si>
  <si>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</si>
  <si>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</si>
  <si>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</si>
  <si>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</si>
  <si>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</si>
  <si>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</si>
  <si>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</si>
  <si>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</si>
  <si>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</si>
  <si>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</si>
  <si>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财政事务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</si>
  <si>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</si>
  <si>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</si>
  <si>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</si>
  <si>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</si>
  <si>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</si>
  <si>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</si>
  <si>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</si>
  <si>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</si>
  <si>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</si>
  <si>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</si>
  <si>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</si>
  <si>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</si>
  <si>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</si>
  <si>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</si>
  <si>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</si>
  <si>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</si>
  <si>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</t>
  </si>
  <si>
    <t>税收事务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</si>
  <si>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</si>
  <si>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</si>
  <si>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</si>
  <si>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</si>
  <si>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</si>
  <si>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</si>
  <si>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</si>
  <si>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</si>
  <si>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</si>
  <si>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</t>
  </si>
  <si>
    <t>审计事务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</si>
  <si>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</si>
  <si>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</si>
  <si>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</si>
  <si>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</si>
  <si>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</si>
  <si>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</si>
  <si>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</si>
  <si>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</si>
  <si>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</si>
  <si>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</si>
  <si>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</si>
  <si>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</t>
  </si>
  <si>
    <t>海关事务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</si>
  <si>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</si>
  <si>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</si>
  <si>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</si>
  <si>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</si>
  <si>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</si>
  <si>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</si>
  <si>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</si>
  <si>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</si>
  <si>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</si>
  <si>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</si>
  <si>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</si>
  <si>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</si>
  <si>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</si>
  <si>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</si>
  <si>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</si>
  <si>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</si>
  <si>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</si>
  <si>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</si>
  <si>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</si>
  <si>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</t>
  </si>
  <si>
    <t>纪检监察事务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</si>
  <si>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</si>
  <si>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</si>
  <si>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</si>
  <si>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</si>
  <si>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</si>
  <si>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</si>
  <si>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</si>
  <si>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</si>
  <si>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</si>
  <si>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</si>
  <si>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</si>
  <si>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</si>
  <si>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</t>
  </si>
  <si>
    <t>商贸事务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</si>
  <si>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</si>
  <si>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</si>
  <si>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</si>
  <si>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</si>
  <si>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</si>
  <si>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</si>
  <si>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</si>
  <si>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</si>
  <si>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</si>
  <si>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</si>
  <si>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</si>
  <si>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</si>
  <si>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</si>
  <si>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</si>
  <si>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</si>
  <si>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</si>
  <si>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</t>
  </si>
  <si>
    <t>知识产权事务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</si>
  <si>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</si>
  <si>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</si>
  <si>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</si>
  <si>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</si>
  <si>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</si>
  <si>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</si>
  <si>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</si>
  <si>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</si>
  <si>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</si>
  <si>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</si>
  <si>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</si>
  <si>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</si>
  <si>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</si>
  <si>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</si>
  <si>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</si>
  <si>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</si>
  <si>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</si>
  <si>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</si>
  <si>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</t>
  </si>
  <si>
    <t>民族事务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</si>
  <si>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</si>
  <si>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</si>
  <si>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</si>
  <si>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</si>
  <si>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</si>
  <si>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</si>
  <si>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</si>
  <si>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</si>
  <si>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</t>
  </si>
  <si>
    <t>港澳台事务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</si>
  <si>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</si>
  <si>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</si>
  <si>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</si>
  <si>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</si>
  <si>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</si>
  <si>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</si>
  <si>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</si>
  <si>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</si>
  <si>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</si>
  <si>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</si>
  <si>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</t>
  </si>
  <si>
    <t>档案事务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</si>
  <si>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</si>
  <si>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</si>
  <si>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</si>
  <si>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</si>
  <si>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</si>
  <si>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</si>
  <si>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</si>
  <si>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</t>
  </si>
  <si>
    <t>民主党派及工商联事务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</si>
  <si>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</si>
  <si>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</si>
  <si>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</si>
  <si>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</si>
  <si>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</si>
  <si>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</si>
  <si>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</si>
  <si>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</t>
  </si>
  <si>
    <t>群众团体事务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</si>
  <si>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</si>
  <si>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</si>
  <si>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</si>
  <si>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</si>
  <si>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</si>
  <si>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</si>
  <si>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</si>
  <si>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</si>
  <si>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</si>
  <si>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</si>
  <si>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</si>
  <si>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</si>
  <si>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</si>
  <si>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</si>
  <si>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</si>
  <si>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</si>
  <si>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</si>
  <si>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</si>
  <si>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</t>
  </si>
  <si>
    <t>组织事务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</si>
  <si>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</si>
  <si>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</si>
  <si>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</si>
  <si>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</si>
  <si>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</si>
  <si>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</si>
  <si>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</si>
  <si>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</si>
  <si>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</t>
  </si>
  <si>
    <t>宣传事务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</si>
  <si>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</si>
  <si>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</si>
  <si>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</si>
  <si>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</si>
  <si>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</si>
  <si>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</si>
  <si>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</si>
  <si>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</si>
  <si>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</t>
  </si>
  <si>
    <t>统战事务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</si>
  <si>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</si>
  <si>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</si>
  <si>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</si>
  <si>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</si>
  <si>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</si>
  <si>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</si>
  <si>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</si>
  <si>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</si>
  <si>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</si>
  <si>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</si>
  <si>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</t>
  </si>
  <si>
    <t>对外联络事务</t>
  </si>
  <si>
    <t>2013501</t>
  </si>
  <si>
    <t>2013502</t>
  </si>
  <si>
    <t>2013503</t>
  </si>
  <si>
    <t>2013550</t>
  </si>
  <si>
    <t>2013599</t>
  </si>
  <si>
    <t>其他对外联络事务支出</t>
  </si>
  <si>
    <t>20136</t>
  </si>
  <si>
    <t>其他共产党事务支出</t>
  </si>
  <si>
    <t>2013601</t>
  </si>
  <si>
    <t>2013602</t>
  </si>
  <si>
    <t>2013603</t>
  </si>
  <si>
    <t>2013650</t>
  </si>
  <si>
    <t>2013699</t>
  </si>
  <si>
    <t>20137</t>
  </si>
  <si>
    <t>网信事务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</si>
  <si>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</si>
  <si>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</si>
  <si>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</si>
  <si>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</si>
  <si>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</si>
  <si>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</si>
  <si>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</si>
  <si>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</si>
  <si>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</t>
  </si>
  <si>
    <t>市场监督管理事务</t>
  </si>
  <si>
    <t>2013801</t>
  </si>
  <si>
    <t>2013802</t>
  </si>
  <si>
    <t>2013803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</si>
  <si>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</si>
  <si>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</si>
  <si>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</si>
  <si>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</si>
  <si>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</si>
  <si>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</si>
  <si>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</si>
  <si>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</si>
  <si>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</si>
  <si>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</si>
  <si>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</si>
  <si>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</si>
  <si>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</si>
  <si>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</si>
  <si>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</si>
  <si>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</si>
  <si>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</si>
  <si>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</si>
  <si>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</si>
  <si>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</si>
  <si>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20199</t>
  </si>
  <si>
    <t>其他一般公共服务支出</t>
  </si>
  <si>
    <t>2019901</t>
  </si>
  <si>
    <t>国家赔偿费用支出</t>
  </si>
  <si>
    <t>2019999</t>
  </si>
  <si>
    <t>202</t>
  </si>
  <si>
    <t>外交支出</t>
  </si>
  <si>
    <t>20201</t>
  </si>
  <si>
    <t>外交管理事务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</si>
  <si>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</si>
  <si>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</si>
  <si>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</si>
  <si>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</si>
  <si>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</si>
  <si>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</si>
  <si>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</si>
  <si>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</t>
  </si>
  <si>
    <t>驻外机构</t>
  </si>
  <si>
    <t>2020201</t>
  </si>
  <si>
    <t>驻外使领馆（团、处）</t>
  </si>
  <si>
    <t>2020202</t>
  </si>
  <si>
    <t>其他驻外机构支出</t>
  </si>
  <si>
    <t>20203</t>
  </si>
  <si>
    <t>对外援助</t>
  </si>
  <si>
    <t>2020304</t>
  </si>
  <si>
    <t>援外优惠贷款贴息</t>
  </si>
  <si>
    <t>2020306</t>
  </si>
  <si>
    <t>20204</t>
  </si>
  <si>
    <t>国际组织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</si>
  <si>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</si>
  <si>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</si>
  <si>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</si>
  <si>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</si>
  <si>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</si>
  <si>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</si>
  <si>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</si>
  <si>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</si>
  <si>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</si>
  <si>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</si>
  <si>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</t>
  </si>
  <si>
    <t>对外合作与交流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</si>
  <si>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</si>
  <si>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</si>
  <si>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</si>
  <si>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</si>
  <si>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</si>
  <si>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</si>
  <si>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</si>
  <si>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</si>
  <si>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</t>
  </si>
  <si>
    <t>对外宣传</t>
  </si>
  <si>
    <t>2020601</t>
  </si>
  <si>
    <t>20207</t>
  </si>
  <si>
    <t>边界勘界联检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</si>
  <si>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</si>
  <si>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</si>
  <si>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</si>
  <si>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</si>
  <si>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</si>
  <si>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</si>
  <si>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</si>
  <si>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其他支出</t>
  </si>
  <si>
    <t>20208</t>
  </si>
  <si>
    <t>国际发展合作</t>
  </si>
  <si>
    <t>2020801</t>
  </si>
  <si>
    <t>2020802</t>
  </si>
  <si>
    <t>2020803</t>
  </si>
  <si>
    <t>2020850</t>
  </si>
  <si>
    <t>2020899</t>
  </si>
  <si>
    <t>其他国际发展合作支出</t>
  </si>
  <si>
    <t>20299</t>
  </si>
  <si>
    <t>其他外交支出</t>
  </si>
  <si>
    <t>2029999</t>
  </si>
  <si>
    <t>203</t>
  </si>
  <si>
    <t>国防支出</t>
  </si>
  <si>
    <t>20301</t>
  </si>
  <si>
    <t>军费</t>
  </si>
  <si>
    <t>2030101</t>
  </si>
  <si>
    <t>现役部队</t>
  </si>
  <si>
    <t>2030102</t>
  </si>
  <si>
    <t>预备役部队</t>
  </si>
  <si>
    <t>2030199</t>
  </si>
  <si>
    <t>其他军费支出</t>
  </si>
  <si>
    <t>20304</t>
  </si>
  <si>
    <t>国防科研事业</t>
  </si>
  <si>
    <t>2030401</t>
  </si>
  <si>
    <t>20305</t>
  </si>
  <si>
    <t>专项工程</t>
  </si>
  <si>
    <t>2030501</t>
  </si>
  <si>
    <t>20306</t>
  </si>
  <si>
    <t>国防动员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</si>
  <si>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</si>
  <si>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</si>
  <si>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</si>
  <si>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</si>
  <si>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</si>
  <si>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</si>
  <si>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</si>
  <si>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</si>
  <si>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</si>
  <si>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</si>
  <si>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</si>
  <si>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</si>
  <si>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</si>
  <si>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</si>
  <si>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</t>
  </si>
  <si>
    <t>其他国防支出</t>
  </si>
  <si>
    <t>2039999</t>
  </si>
  <si>
    <t>204</t>
  </si>
  <si>
    <t>公共安全支出</t>
  </si>
  <si>
    <t>20401</t>
  </si>
  <si>
    <t>武装警察部队</t>
  </si>
  <si>
    <t>2040101</t>
  </si>
  <si>
    <t>2040199</t>
  </si>
  <si>
    <t>其他武装警察部队支出</t>
  </si>
  <si>
    <t>20402</t>
  </si>
  <si>
    <t>公安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</si>
  <si>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</si>
  <si>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</si>
  <si>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</si>
  <si>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</si>
  <si>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</si>
  <si>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</si>
  <si>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</si>
  <si>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</si>
  <si>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</si>
  <si>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</si>
  <si>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</si>
  <si>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</si>
  <si>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</si>
  <si>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</si>
  <si>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</si>
  <si>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</t>
  </si>
  <si>
    <t>国家安全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</si>
  <si>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</si>
  <si>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</si>
  <si>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</si>
  <si>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</si>
  <si>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</si>
  <si>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</si>
  <si>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</si>
  <si>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</si>
  <si>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</t>
  </si>
  <si>
    <t>检察</t>
  </si>
  <si>
    <t>2040401</t>
  </si>
  <si>
    <t>2040402</t>
  </si>
  <si>
    <t>2040403</t>
  </si>
  <si>
    <t>2040409</t>
  </si>
  <si>
    <t>“两房”建设</t>
  </si>
  <si>
    <t>2040410</t>
  </si>
  <si>
    <t>检察监督</t>
  </si>
  <si>
    <t>2040450</t>
  </si>
  <si>
    <t>2040499</t>
  </si>
  <si>
    <t>其他检察支出</t>
  </si>
  <si>
    <t>20405</t>
  </si>
  <si>
    <t>法院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</si>
  <si>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</si>
  <si>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</si>
  <si>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</si>
  <si>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</si>
  <si>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</si>
  <si>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</si>
  <si>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</si>
  <si>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</si>
  <si>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t>“两庭”建设</t>
  </si>
  <si>
    <t>2040550</t>
  </si>
  <si>
    <t>2040599</t>
  </si>
  <si>
    <t>其他法院支出</t>
  </si>
  <si>
    <t>20406</t>
  </si>
  <si>
    <t>司法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</si>
  <si>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</si>
  <si>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</si>
  <si>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</si>
  <si>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</si>
  <si>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</si>
  <si>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</si>
  <si>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</si>
  <si>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</si>
  <si>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</si>
  <si>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</si>
  <si>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</si>
  <si>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</si>
  <si>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</si>
  <si>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</si>
  <si>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</si>
  <si>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</si>
  <si>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</si>
  <si>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</si>
  <si>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</si>
  <si>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</si>
  <si>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</si>
  <si>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</t>
  </si>
  <si>
    <t>监狱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</si>
  <si>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</si>
  <si>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</si>
  <si>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</si>
  <si>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</si>
  <si>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</si>
  <si>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</si>
  <si>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</si>
  <si>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</si>
  <si>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</si>
  <si>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</si>
  <si>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</si>
  <si>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</si>
  <si>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</si>
  <si>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</t>
  </si>
  <si>
    <t>强制隔离戒毒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</si>
  <si>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</si>
  <si>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</si>
  <si>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</si>
  <si>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</si>
  <si>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</si>
  <si>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</si>
  <si>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</si>
  <si>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</si>
  <si>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</si>
  <si>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</si>
  <si>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</si>
  <si>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</si>
  <si>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</si>
  <si>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</t>
  </si>
  <si>
    <t>国家保密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</si>
  <si>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</si>
  <si>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</si>
  <si>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</si>
  <si>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</si>
  <si>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</si>
  <si>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</si>
  <si>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</si>
  <si>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</si>
  <si>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</si>
  <si>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</si>
  <si>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</t>
  </si>
  <si>
    <t>缉私警察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</si>
  <si>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</si>
  <si>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</si>
  <si>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</si>
  <si>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</si>
  <si>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</si>
  <si>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</si>
  <si>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</si>
  <si>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</t>
  </si>
  <si>
    <t>其他公共安全支出</t>
  </si>
  <si>
    <t>2049902</t>
  </si>
  <si>
    <t>国家司法救助支出</t>
  </si>
  <si>
    <t>2049999</t>
  </si>
  <si>
    <t>205</t>
  </si>
  <si>
    <t>教育支出</t>
  </si>
  <si>
    <t>20501</t>
  </si>
  <si>
    <t>教育管理事务</t>
  </si>
  <si>
    <t>2050101</t>
  </si>
  <si>
    <t>2050102</t>
  </si>
  <si>
    <t>2050103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</si>
  <si>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</si>
  <si>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</si>
  <si>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</si>
  <si>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</si>
  <si>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</si>
  <si>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</si>
  <si>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</si>
  <si>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</si>
  <si>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</si>
  <si>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</si>
  <si>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</si>
  <si>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</si>
  <si>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</si>
  <si>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</si>
  <si>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</si>
  <si>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</si>
  <si>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</t>
  </si>
  <si>
    <t>职业教育</t>
  </si>
  <si>
    <t>2050301</t>
  </si>
  <si>
    <t>初等职业教育</t>
  </si>
  <si>
    <t>2050302</t>
  </si>
  <si>
    <t>中等职业教育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</si>
  <si>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</si>
  <si>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</si>
  <si>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</si>
  <si>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</si>
  <si>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</si>
  <si>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</si>
  <si>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</t>
  </si>
  <si>
    <t>成人教育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</si>
  <si>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</si>
  <si>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</si>
  <si>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</si>
  <si>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</si>
  <si>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</si>
  <si>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</si>
  <si>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</si>
  <si>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</si>
  <si>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</si>
  <si>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</si>
  <si>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</t>
  </si>
  <si>
    <t>广播电视教育</t>
  </si>
  <si>
    <t>2050501</t>
  </si>
  <si>
    <t>广播电视学校</t>
  </si>
  <si>
    <t>2050502</t>
  </si>
  <si>
    <t>教育电视台</t>
  </si>
  <si>
    <t>2050599</t>
  </si>
  <si>
    <t>其他广播电视教育支出</t>
  </si>
  <si>
    <t>20506</t>
  </si>
  <si>
    <t>留学教育</t>
  </si>
  <si>
    <t>2050601</t>
  </si>
  <si>
    <t>出国留学教育</t>
  </si>
  <si>
    <t>2050602</t>
  </si>
  <si>
    <t>来华留学教育</t>
  </si>
  <si>
    <t>2050699</t>
  </si>
  <si>
    <t>其他留学教育支出</t>
  </si>
  <si>
    <t>20507</t>
  </si>
  <si>
    <t>特殊教育</t>
  </si>
  <si>
    <t>2050701</t>
  </si>
  <si>
    <t>特殊学校教育</t>
  </si>
  <si>
    <t>2050702</t>
  </si>
  <si>
    <t>工读学校教育</t>
  </si>
  <si>
    <t>2050799</t>
  </si>
  <si>
    <t>其他特殊教育支出</t>
  </si>
  <si>
    <t>20508</t>
  </si>
  <si>
    <t>进修及培训</t>
  </si>
  <si>
    <t>2050801</t>
  </si>
  <si>
    <t>教师进修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</si>
  <si>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</si>
  <si>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</si>
  <si>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</si>
  <si>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</si>
  <si>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</si>
  <si>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</si>
  <si>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</si>
  <si>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</si>
  <si>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</si>
  <si>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</si>
  <si>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</si>
  <si>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</si>
  <si>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</si>
  <si>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</si>
  <si>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</si>
  <si>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</si>
  <si>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</si>
  <si>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</si>
  <si>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</si>
  <si>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</si>
  <si>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</si>
  <si>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</si>
  <si>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</t>
  </si>
  <si>
    <t>其他教育支出</t>
  </si>
  <si>
    <t>2059999</t>
  </si>
  <si>
    <t>206</t>
  </si>
  <si>
    <t>科学技术支出</t>
  </si>
  <si>
    <t>20601</t>
  </si>
  <si>
    <t>科学技术管理事务</t>
  </si>
  <si>
    <t>2060101</t>
  </si>
  <si>
    <t>2060102</t>
  </si>
  <si>
    <t>2060103</t>
  </si>
  <si>
    <t>2060199</t>
  </si>
  <si>
    <t>其他科学技术管理事务支出</t>
  </si>
  <si>
    <t>20602</t>
  </si>
  <si>
    <t>基础研究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</si>
  <si>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</si>
  <si>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</si>
  <si>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</si>
  <si>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</si>
  <si>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</si>
  <si>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</si>
  <si>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</si>
  <si>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</si>
  <si>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</si>
  <si>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</si>
  <si>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</si>
  <si>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</si>
  <si>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</si>
  <si>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</si>
  <si>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</si>
  <si>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</si>
  <si>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</t>
  </si>
  <si>
    <t>应用研究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</si>
  <si>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</si>
  <si>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</si>
  <si>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</si>
  <si>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</si>
  <si>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</si>
  <si>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</si>
  <si>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</si>
  <si>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</si>
  <si>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</si>
  <si>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</t>
  </si>
  <si>
    <t>技术研究与开发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</si>
  <si>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</si>
  <si>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</si>
  <si>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</si>
  <si>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</si>
  <si>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</si>
  <si>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</si>
  <si>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</si>
  <si>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</t>
  </si>
  <si>
    <t>科技条件与服务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</si>
  <si>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</si>
  <si>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</si>
  <si>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</si>
  <si>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</si>
  <si>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</si>
  <si>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</si>
  <si>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</si>
  <si>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</t>
  </si>
  <si>
    <t>社会科学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</si>
  <si>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</si>
  <si>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</si>
  <si>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</si>
  <si>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</si>
  <si>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</si>
  <si>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</si>
  <si>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</si>
  <si>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</si>
  <si>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</t>
  </si>
  <si>
    <t>科学技术普及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</si>
  <si>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</si>
  <si>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</si>
  <si>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</si>
  <si>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</si>
  <si>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</si>
  <si>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</si>
  <si>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</si>
  <si>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</si>
  <si>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</si>
  <si>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</si>
  <si>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</si>
  <si>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</t>
  </si>
  <si>
    <t>科技交流与合作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</si>
  <si>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</si>
  <si>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</si>
  <si>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</si>
  <si>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</si>
  <si>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</si>
  <si>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</si>
  <si>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</t>
  </si>
  <si>
    <t>科技重大项目</t>
  </si>
  <si>
    <t>2060901</t>
  </si>
  <si>
    <t>科技重大专项</t>
  </si>
  <si>
    <t>2060902</t>
  </si>
  <si>
    <t>重点研发计划</t>
  </si>
  <si>
    <t>2060999</t>
  </si>
  <si>
    <t>其他科技重大项目</t>
  </si>
  <si>
    <t>20699</t>
  </si>
  <si>
    <t>其他科学技术支出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</si>
  <si>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</si>
  <si>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</si>
  <si>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</si>
  <si>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</si>
  <si>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</si>
  <si>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</si>
  <si>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</si>
  <si>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207</t>
  </si>
  <si>
    <t>文化旅游体育与传媒支出</t>
  </si>
  <si>
    <t>20701</t>
  </si>
  <si>
    <t>文化和旅游</t>
  </si>
  <si>
    <t>2070101</t>
  </si>
  <si>
    <t>2070102</t>
  </si>
  <si>
    <t>2070103</t>
  </si>
  <si>
    <t>2070104</t>
  </si>
  <si>
    <t>图书馆</t>
  </si>
  <si>
    <t>2070105</t>
  </si>
  <si>
    <t>文化展示及纪念机构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</si>
  <si>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</si>
  <si>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</si>
  <si>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</si>
  <si>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</si>
  <si>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</si>
  <si>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</si>
  <si>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</si>
  <si>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</si>
  <si>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</si>
  <si>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</si>
  <si>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</si>
  <si>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</si>
  <si>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</si>
  <si>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</si>
  <si>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</si>
  <si>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</si>
  <si>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</si>
  <si>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</si>
  <si>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</si>
  <si>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</si>
  <si>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</si>
  <si>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文物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</si>
  <si>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</si>
  <si>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</si>
  <si>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</si>
  <si>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</si>
  <si>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</si>
  <si>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</si>
  <si>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</si>
  <si>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</si>
  <si>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</si>
  <si>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</si>
  <si>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</si>
  <si>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</t>
  </si>
  <si>
    <t>体育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</si>
  <si>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</si>
  <si>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</si>
  <si>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</si>
  <si>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</si>
  <si>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</si>
  <si>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</si>
  <si>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</si>
  <si>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</si>
  <si>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</si>
  <si>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</si>
  <si>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</si>
  <si>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</si>
  <si>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</si>
  <si>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</si>
  <si>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</si>
  <si>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</si>
  <si>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</si>
  <si>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</t>
  </si>
  <si>
    <t>新闻出版电影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</si>
  <si>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</si>
  <si>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</si>
  <si>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</si>
  <si>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</si>
  <si>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</si>
  <si>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</si>
  <si>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</si>
  <si>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</si>
  <si>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</si>
  <si>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</si>
  <si>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</si>
  <si>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</si>
  <si>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</si>
  <si>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</t>
  </si>
  <si>
    <t>广播电视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</si>
  <si>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</si>
  <si>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</si>
  <si>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</si>
  <si>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</si>
  <si>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</si>
  <si>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</si>
  <si>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</si>
  <si>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</si>
  <si>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</si>
  <si>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</si>
  <si>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</si>
  <si>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</t>
  </si>
  <si>
    <t>其他文化旅游体育与传媒支出</t>
  </si>
  <si>
    <t>2079902</t>
  </si>
  <si>
    <t>宣传文化发展专项支出</t>
  </si>
  <si>
    <t>2079903</t>
  </si>
  <si>
    <t>文化产业发展专项支出</t>
  </si>
  <si>
    <t>2079999</t>
  </si>
  <si>
    <t>208</t>
  </si>
  <si>
    <t>社会保障和就业支出</t>
  </si>
  <si>
    <t>20801</t>
  </si>
  <si>
    <t>人力资源和社会保障管理事务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</si>
  <si>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</si>
  <si>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</si>
  <si>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</si>
  <si>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</si>
  <si>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</si>
  <si>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</si>
  <si>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</si>
  <si>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</si>
  <si>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</si>
  <si>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</si>
  <si>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</si>
  <si>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</si>
  <si>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</si>
  <si>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</si>
  <si>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</si>
  <si>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</si>
  <si>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</si>
  <si>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</si>
  <si>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</si>
  <si>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</si>
  <si>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</si>
  <si>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</si>
  <si>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</si>
  <si>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</si>
  <si>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</si>
  <si>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</si>
  <si>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</si>
  <si>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</si>
  <si>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</si>
  <si>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</si>
  <si>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</si>
  <si>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</t>
  </si>
  <si>
    <t>民政管理事务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</si>
  <si>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</si>
  <si>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</si>
  <si>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</si>
  <si>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</si>
  <si>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</si>
  <si>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</si>
  <si>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</si>
  <si>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</si>
  <si>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</si>
  <si>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</si>
  <si>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</si>
  <si>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20804</t>
  </si>
  <si>
    <t>补充全国社会保障基金</t>
  </si>
  <si>
    <t>2080402</t>
  </si>
  <si>
    <t>用一般公共预算补充基金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</si>
  <si>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</si>
  <si>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</si>
  <si>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</si>
  <si>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</si>
  <si>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</si>
  <si>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</si>
  <si>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</si>
  <si>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</si>
  <si>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</si>
  <si>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</si>
  <si>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</si>
  <si>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</si>
  <si>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</si>
  <si>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</si>
  <si>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</si>
  <si>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</si>
  <si>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</si>
  <si>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</si>
  <si>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</t>
  </si>
  <si>
    <t>企业改革补助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</si>
  <si>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</si>
  <si>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</si>
  <si>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</si>
  <si>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</si>
  <si>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</si>
  <si>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</si>
  <si>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</t>
  </si>
  <si>
    <t>就业补助</t>
  </si>
  <si>
    <t>2080701</t>
  </si>
  <si>
    <t>就业创业服务补贴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</si>
  <si>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</si>
  <si>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</si>
  <si>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</si>
  <si>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</si>
  <si>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</si>
  <si>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</si>
  <si>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</si>
  <si>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职业技能鉴定补贴</t>
  </si>
  <si>
    <t>2080711</t>
  </si>
  <si>
    <t>就业见习补贴</t>
  </si>
  <si>
    <t>2080712</t>
  </si>
  <si>
    <t>高技能人才培养补助</t>
  </si>
  <si>
    <t>2080713</t>
  </si>
  <si>
    <t>促进创业补贴</t>
  </si>
  <si>
    <t>2080799</t>
  </si>
  <si>
    <t>其他就业补助支出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</si>
  <si>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</si>
  <si>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</si>
  <si>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</si>
  <si>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</si>
  <si>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</si>
  <si>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</si>
  <si>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</si>
  <si>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</si>
  <si>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</si>
  <si>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</si>
  <si>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</si>
  <si>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</si>
  <si>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2080807</t>
  </si>
  <si>
    <t>光荣院</t>
  </si>
  <si>
    <t>2080808</t>
  </si>
  <si>
    <t>烈士纪念设施管理维护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</si>
  <si>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</si>
  <si>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</si>
  <si>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</si>
  <si>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</si>
  <si>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</si>
  <si>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</si>
  <si>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</si>
  <si>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</si>
  <si>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</si>
  <si>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</si>
  <si>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</si>
  <si>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</si>
  <si>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</si>
  <si>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</si>
  <si>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</si>
  <si>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</si>
  <si>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20810</t>
  </si>
  <si>
    <t>社会福利</t>
  </si>
  <si>
    <t>2081001</t>
  </si>
  <si>
    <t>儿童福利</t>
  </si>
  <si>
    <t>2081002</t>
  </si>
  <si>
    <t>老年福利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</si>
  <si>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</si>
  <si>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</si>
  <si>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</si>
  <si>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</si>
  <si>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</si>
  <si>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</si>
  <si>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</si>
  <si>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</si>
  <si>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</si>
  <si>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</si>
  <si>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</si>
  <si>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残疾人事业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</si>
  <si>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</si>
  <si>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</si>
  <si>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</si>
  <si>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</si>
  <si>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</si>
  <si>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</si>
  <si>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</si>
  <si>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</si>
  <si>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</si>
  <si>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</si>
  <si>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残疾人生活和护理补贴</t>
  </si>
  <si>
    <t>2081199</t>
  </si>
  <si>
    <t>其他残疾人事业支出</t>
  </si>
  <si>
    <t>20816</t>
  </si>
  <si>
    <t>红十字事业</t>
  </si>
  <si>
    <t>2081601</t>
  </si>
  <si>
    <t>2081602</t>
  </si>
  <si>
    <t>2081603</t>
  </si>
  <si>
    <t>2081650</t>
  </si>
  <si>
    <t>2081699</t>
  </si>
  <si>
    <t>其他红十字事业支出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</si>
  <si>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</si>
  <si>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</si>
  <si>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</si>
  <si>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</si>
  <si>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</si>
  <si>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</si>
  <si>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</si>
  <si>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</si>
  <si>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</si>
  <si>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</si>
  <si>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</si>
  <si>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</si>
  <si>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</si>
  <si>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</si>
  <si>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</si>
  <si>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</si>
  <si>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</si>
  <si>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</si>
  <si>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20824</t>
  </si>
  <si>
    <t>补充道路交通事故社会救助基金</t>
  </si>
  <si>
    <t>2082401</t>
  </si>
  <si>
    <t>交强险增值税补助基金支出</t>
  </si>
  <si>
    <t>2082402</t>
  </si>
  <si>
    <t>交强险罚款收入补助基金支出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</si>
  <si>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</si>
  <si>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</si>
  <si>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</si>
  <si>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</si>
  <si>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</si>
  <si>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</si>
  <si>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</si>
  <si>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</si>
  <si>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</si>
  <si>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</si>
  <si>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</si>
  <si>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</si>
  <si>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</si>
  <si>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</si>
  <si>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</si>
  <si>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</si>
  <si>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</si>
  <si>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</si>
  <si>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</si>
  <si>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</si>
  <si>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</si>
  <si>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</si>
  <si>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</t>
  </si>
  <si>
    <t>退役军人管理事务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</si>
  <si>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</si>
  <si>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</si>
  <si>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</si>
  <si>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</si>
  <si>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</si>
  <si>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</si>
  <si>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</si>
  <si>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2082850</t>
  </si>
  <si>
    <t>2082899</t>
  </si>
  <si>
    <t>其他退役军人事务管理支出</t>
  </si>
  <si>
    <t>20830</t>
  </si>
  <si>
    <t>财政代缴社会保险费支出</t>
  </si>
  <si>
    <t>2083001</t>
  </si>
  <si>
    <t>财政代缴城乡居民基本养老保险费支出</t>
  </si>
  <si>
    <t>2083099</t>
  </si>
  <si>
    <t>财政代缴其他社会保险费支出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</si>
  <si>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</si>
  <si>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</si>
  <si>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</si>
  <si>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</si>
  <si>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</si>
  <si>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</si>
  <si>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</si>
  <si>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</si>
  <si>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2100102</t>
  </si>
  <si>
    <t>2100103</t>
  </si>
  <si>
    <t>2100199</t>
  </si>
  <si>
    <t>其他卫生健康管理事务支出</t>
  </si>
  <si>
    <t>21002</t>
  </si>
  <si>
    <t>公立医院</t>
  </si>
  <si>
    <t>2100201</t>
  </si>
  <si>
    <t>综合医院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</si>
  <si>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</si>
  <si>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</si>
  <si>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</si>
  <si>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</si>
  <si>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</si>
  <si>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</si>
  <si>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</si>
  <si>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</si>
  <si>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</si>
  <si>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</si>
  <si>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</si>
  <si>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</si>
  <si>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</si>
  <si>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</si>
  <si>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</si>
  <si>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</si>
  <si>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</si>
  <si>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</si>
  <si>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</si>
  <si>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</si>
  <si>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</si>
  <si>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</si>
  <si>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</si>
  <si>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</si>
  <si>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</si>
  <si>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</si>
  <si>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</si>
  <si>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</si>
  <si>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</si>
  <si>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</si>
  <si>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</si>
  <si>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</si>
  <si>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</si>
  <si>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</si>
  <si>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</si>
  <si>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</si>
  <si>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</si>
  <si>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</si>
  <si>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</si>
  <si>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</si>
  <si>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</si>
  <si>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</si>
  <si>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</si>
  <si>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</si>
  <si>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</si>
  <si>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</si>
  <si>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</si>
  <si>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</si>
  <si>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</si>
  <si>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</si>
  <si>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</si>
  <si>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</si>
  <si>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</si>
  <si>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</si>
  <si>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</si>
  <si>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</si>
  <si>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</si>
  <si>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</si>
  <si>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21006</t>
  </si>
  <si>
    <t>中医药</t>
  </si>
  <si>
    <t>2100601</t>
  </si>
  <si>
    <t>中医（民族医）药专项</t>
  </si>
  <si>
    <t>2100699</t>
  </si>
  <si>
    <t>其他中医药支出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</si>
  <si>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</si>
  <si>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</si>
  <si>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</si>
  <si>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</si>
  <si>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</si>
  <si>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</si>
  <si>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</si>
  <si>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</si>
  <si>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</si>
  <si>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</si>
  <si>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</si>
  <si>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</si>
  <si>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</si>
  <si>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</si>
  <si>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</si>
  <si>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</si>
  <si>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</si>
  <si>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</si>
  <si>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</si>
  <si>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</si>
  <si>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2101201</t>
  </si>
  <si>
    <t>财政对职工基本医疗保险基金的补助</t>
  </si>
  <si>
    <t>2101202</t>
  </si>
  <si>
    <t>财政对城乡居民基本医疗保险基金的补助</t>
  </si>
  <si>
    <t>2101299</t>
  </si>
  <si>
    <t>财政对其他基本医疗保险基金的补助</t>
  </si>
  <si>
    <t>21013</t>
  </si>
  <si>
    <t>医疗救助</t>
  </si>
  <si>
    <t>2101301</t>
  </si>
  <si>
    <t>城乡医疗救助</t>
  </si>
  <si>
    <t>2101302</t>
  </si>
  <si>
    <t>疾病应急救助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</si>
  <si>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</si>
  <si>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</si>
  <si>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</si>
  <si>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</si>
  <si>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</si>
  <si>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</si>
  <si>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2101499</t>
  </si>
  <si>
    <t>其他优抚对象医疗支出</t>
  </si>
  <si>
    <t>21015</t>
  </si>
  <si>
    <t>医疗保障管理事务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</si>
  <si>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</si>
  <si>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</si>
  <si>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</si>
  <si>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</si>
  <si>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</si>
  <si>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</si>
  <si>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</si>
  <si>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</si>
  <si>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</si>
  <si>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</si>
  <si>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</si>
  <si>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21016</t>
  </si>
  <si>
    <t>老龄卫生健康事务</t>
  </si>
  <si>
    <t>2101601</t>
  </si>
  <si>
    <t>21099</t>
  </si>
  <si>
    <t>其他卫生健康支出</t>
  </si>
  <si>
    <t>2109999</t>
  </si>
  <si>
    <t>211</t>
  </si>
  <si>
    <t>节能环保支出</t>
  </si>
  <si>
    <t>21101</t>
  </si>
  <si>
    <t>环境保护管理事务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</si>
  <si>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</si>
  <si>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</si>
  <si>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</si>
  <si>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</si>
  <si>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</si>
  <si>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</si>
  <si>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</si>
  <si>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</si>
  <si>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</si>
  <si>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</si>
  <si>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</si>
  <si>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</si>
  <si>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</si>
  <si>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</si>
  <si>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</si>
  <si>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</t>
  </si>
  <si>
    <t>环境监测与监察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</si>
  <si>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</si>
  <si>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</si>
  <si>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</si>
  <si>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</si>
  <si>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</si>
  <si>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</si>
  <si>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</si>
  <si>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</si>
  <si>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</si>
  <si>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</si>
  <si>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</si>
  <si>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</si>
  <si>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</si>
  <si>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</si>
  <si>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</si>
  <si>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</si>
  <si>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</si>
  <si>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</si>
  <si>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</si>
  <si>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</si>
  <si>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</si>
  <si>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</si>
  <si>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</si>
  <si>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</si>
  <si>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</t>
  </si>
  <si>
    <t>自然生态保护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</si>
  <si>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</si>
  <si>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</si>
  <si>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</si>
  <si>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</si>
  <si>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</si>
  <si>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</si>
  <si>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</si>
  <si>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</si>
  <si>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</si>
  <si>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</si>
  <si>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</si>
  <si>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</si>
  <si>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</t>
  </si>
  <si>
    <t>天然林保护</t>
  </si>
  <si>
    <t>2110501</t>
  </si>
  <si>
    <t>森林管护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</si>
  <si>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</si>
  <si>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</si>
  <si>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</si>
  <si>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</si>
  <si>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</si>
  <si>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</si>
  <si>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</si>
  <si>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停伐补助</t>
  </si>
  <si>
    <t>2110599</t>
  </si>
  <si>
    <t>其他天然林保护支出</t>
  </si>
  <si>
    <t>21106</t>
  </si>
  <si>
    <t>退耕还林还草</t>
  </si>
  <si>
    <t>2110602</t>
  </si>
  <si>
    <t>退耕现金</t>
  </si>
  <si>
    <t>2110603</t>
  </si>
  <si>
    <t>退耕还林粮食折现补贴</t>
  </si>
  <si>
    <t>2110604</t>
  </si>
  <si>
    <t>退耕还林粮食费用补贴</t>
  </si>
  <si>
    <t>2110605</t>
  </si>
  <si>
    <t>退耕还林工程建设</t>
  </si>
  <si>
    <t>2110699</t>
  </si>
  <si>
    <t>其他退耕还林还草支出</t>
  </si>
  <si>
    <t>21107</t>
  </si>
  <si>
    <t>风沙荒漠治理</t>
  </si>
  <si>
    <t>2110704</t>
  </si>
  <si>
    <t>京津风沙源治理工程建设</t>
  </si>
  <si>
    <t>2110799</t>
  </si>
  <si>
    <t>其他风沙荒漠治理支出</t>
  </si>
  <si>
    <t>21108</t>
  </si>
  <si>
    <t>退牧还草</t>
  </si>
  <si>
    <t>2110804</t>
  </si>
  <si>
    <t>退牧还草工程建设</t>
  </si>
  <si>
    <t>2110899</t>
  </si>
  <si>
    <t>其他退牧还草支出</t>
  </si>
  <si>
    <t>21109</t>
  </si>
  <si>
    <t>已垦草原退耕还草</t>
  </si>
  <si>
    <t>2110901</t>
  </si>
  <si>
    <t>21110</t>
  </si>
  <si>
    <t>能源节约利用</t>
  </si>
  <si>
    <t>2111001</t>
  </si>
  <si>
    <t>21111</t>
  </si>
  <si>
    <t>污染减排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</si>
  <si>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</si>
  <si>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</si>
  <si>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</si>
  <si>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</si>
  <si>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</si>
  <si>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</si>
  <si>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</si>
  <si>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</si>
  <si>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</si>
  <si>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</si>
  <si>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</t>
  </si>
  <si>
    <t>可再生能源</t>
  </si>
  <si>
    <t>2111201</t>
  </si>
  <si>
    <t>21113</t>
  </si>
  <si>
    <t>循环经济</t>
  </si>
  <si>
    <t>2111301</t>
  </si>
  <si>
    <t>21114</t>
  </si>
  <si>
    <t>能源管理事务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</si>
  <si>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</si>
  <si>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</si>
  <si>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</si>
  <si>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</si>
  <si>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</si>
  <si>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</si>
  <si>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</si>
  <si>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</si>
  <si>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</si>
  <si>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</si>
  <si>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</si>
  <si>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</si>
  <si>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</si>
  <si>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</si>
  <si>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</si>
  <si>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</t>
  </si>
  <si>
    <t>其他节能环保支出</t>
  </si>
  <si>
    <t>2119999</t>
  </si>
  <si>
    <t>212</t>
  </si>
  <si>
    <t>城乡社区支出</t>
  </si>
  <si>
    <t>21201</t>
  </si>
  <si>
    <t>城乡社区管理事务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</si>
  <si>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</si>
  <si>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</si>
  <si>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</si>
  <si>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</si>
  <si>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</si>
  <si>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</si>
  <si>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</si>
  <si>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</si>
  <si>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</si>
  <si>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</si>
  <si>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</si>
  <si>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</si>
  <si>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</si>
  <si>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</si>
  <si>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</si>
  <si>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</si>
  <si>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</si>
  <si>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</si>
  <si>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</si>
  <si>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</si>
  <si>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</si>
  <si>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</si>
  <si>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</si>
  <si>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</si>
  <si>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</si>
  <si>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</si>
  <si>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</si>
  <si>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</si>
  <si>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</si>
  <si>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21206</t>
  </si>
  <si>
    <t>建设市场管理与监督</t>
  </si>
  <si>
    <t>2120601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</si>
  <si>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</si>
  <si>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</si>
  <si>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</si>
  <si>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</si>
  <si>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</si>
  <si>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</si>
  <si>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</si>
  <si>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</si>
  <si>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</si>
  <si>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</si>
  <si>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</si>
  <si>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</si>
  <si>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</si>
  <si>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</si>
  <si>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</si>
  <si>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</si>
  <si>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</si>
  <si>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</si>
  <si>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</si>
  <si>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</si>
  <si>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</si>
  <si>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</si>
  <si>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</si>
  <si>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</si>
  <si>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</si>
  <si>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</si>
  <si>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</si>
  <si>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</si>
  <si>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</si>
  <si>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</si>
  <si>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</si>
  <si>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</si>
  <si>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</si>
  <si>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</si>
  <si>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</si>
  <si>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</si>
  <si>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</si>
  <si>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</si>
  <si>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</si>
  <si>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</si>
  <si>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</si>
  <si>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</si>
  <si>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农业资源保护修复与利用</t>
  </si>
  <si>
    <t>2130142</t>
  </si>
  <si>
    <t>农村道路建设</t>
  </si>
  <si>
    <t>2130148</t>
  </si>
  <si>
    <t>渔业发展</t>
  </si>
  <si>
    <t>2130152</t>
  </si>
  <si>
    <t>对高校毕业生到基层任职补助</t>
  </si>
  <si>
    <t>2130153</t>
  </si>
  <si>
    <t>农田建设</t>
  </si>
  <si>
    <t>2130199</t>
  </si>
  <si>
    <t>其他农业农村支出</t>
  </si>
  <si>
    <t>21302</t>
  </si>
  <si>
    <t>林业和草原</t>
  </si>
  <si>
    <t>2130201</t>
  </si>
  <si>
    <t>2130202</t>
  </si>
  <si>
    <t>2130203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</si>
  <si>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</si>
  <si>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</si>
  <si>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</si>
  <si>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</si>
  <si>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</si>
  <si>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</si>
  <si>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</si>
  <si>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</si>
  <si>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</si>
  <si>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</si>
  <si>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</si>
  <si>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</si>
  <si>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</si>
  <si>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</si>
  <si>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</si>
  <si>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</si>
  <si>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</si>
  <si>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</si>
  <si>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</si>
  <si>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</si>
  <si>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</si>
  <si>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</si>
  <si>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</si>
  <si>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</si>
  <si>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</si>
  <si>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</si>
  <si>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</si>
  <si>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</si>
  <si>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林业草原防灾减灾</t>
  </si>
  <si>
    <t>2130236</t>
  </si>
  <si>
    <t>草原管理</t>
  </si>
  <si>
    <t>2130237</t>
  </si>
  <si>
    <t>2130299</t>
  </si>
  <si>
    <t>其他林业和草原支出</t>
  </si>
  <si>
    <t>21303</t>
  </si>
  <si>
    <t>水利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</si>
  <si>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</si>
  <si>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</si>
  <si>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</si>
  <si>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</si>
  <si>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</si>
  <si>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</si>
  <si>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</si>
  <si>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</si>
  <si>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</si>
  <si>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</si>
  <si>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</si>
  <si>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</si>
  <si>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</si>
  <si>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</si>
  <si>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</si>
  <si>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</si>
  <si>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</si>
  <si>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</si>
  <si>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</si>
  <si>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</si>
  <si>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</si>
  <si>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</si>
  <si>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</si>
  <si>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</si>
  <si>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</si>
  <si>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</si>
  <si>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</si>
  <si>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</si>
  <si>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</si>
  <si>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</si>
  <si>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</si>
  <si>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</si>
  <si>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</si>
  <si>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</si>
  <si>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</si>
  <si>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</si>
  <si>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大中型水库移民后期扶持专项支出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</si>
  <si>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</si>
  <si>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</si>
  <si>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</si>
  <si>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</si>
  <si>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</si>
  <si>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</si>
  <si>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</si>
  <si>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</si>
  <si>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</si>
  <si>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</si>
  <si>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</si>
  <si>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</si>
  <si>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</si>
  <si>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</t>
  </si>
  <si>
    <t>巩固脱贫攻坚成果衔接乡村振兴</t>
  </si>
  <si>
    <t>2130501</t>
  </si>
  <si>
    <t>2130502</t>
  </si>
  <si>
    <t>2130503</t>
  </si>
  <si>
    <t>2130504</t>
  </si>
  <si>
    <t>农村基础设施建设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</si>
  <si>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</si>
  <si>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</si>
  <si>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</si>
  <si>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</si>
  <si>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</si>
  <si>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</si>
  <si>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</si>
  <si>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t>“三西”农业建设专项补助</t>
  </si>
  <si>
    <t>2130550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</si>
  <si>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</si>
  <si>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</si>
  <si>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</si>
  <si>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</si>
  <si>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</si>
  <si>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</si>
  <si>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2130704</t>
  </si>
  <si>
    <t>国有农场办社会职能改革补助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</si>
  <si>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</si>
  <si>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</si>
  <si>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</si>
  <si>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</si>
  <si>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</si>
  <si>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</si>
  <si>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</si>
  <si>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</si>
  <si>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</t>
  </si>
  <si>
    <t>普惠金融发展支出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</si>
  <si>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</si>
  <si>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</si>
  <si>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</si>
  <si>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</si>
  <si>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</si>
  <si>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</si>
  <si>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</si>
  <si>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</si>
  <si>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</si>
  <si>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</si>
  <si>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</t>
  </si>
  <si>
    <t>目标价格补贴</t>
  </si>
  <si>
    <t>2130901</t>
  </si>
  <si>
    <t>棉花目标价格补贴</t>
  </si>
  <si>
    <t>2130999</t>
  </si>
  <si>
    <t>其他目标价格补贴</t>
  </si>
  <si>
    <t>21399</t>
  </si>
  <si>
    <t>其他农林水支出</t>
  </si>
  <si>
    <t>2139901</t>
  </si>
  <si>
    <t>化解其他公益性乡村债务支出</t>
  </si>
  <si>
    <t>2139999</t>
  </si>
  <si>
    <t>214</t>
  </si>
  <si>
    <t>交通运输支出</t>
  </si>
  <si>
    <t>21401</t>
  </si>
  <si>
    <t>公路水路运输</t>
  </si>
  <si>
    <t>2140101</t>
  </si>
  <si>
    <t>2140102</t>
  </si>
  <si>
    <t>2140103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</si>
  <si>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</si>
  <si>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</si>
  <si>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</si>
  <si>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</si>
  <si>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</si>
  <si>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</si>
  <si>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</si>
  <si>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</si>
  <si>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2140111</t>
  </si>
  <si>
    <t>公路还贷专项</t>
  </si>
  <si>
    <t>2140112</t>
  </si>
  <si>
    <t>公路运输管理</t>
  </si>
  <si>
    <t>2140114</t>
  </si>
  <si>
    <t>公路和运输技术标准化建设</t>
  </si>
  <si>
    <t>2140122</t>
  </si>
  <si>
    <t>港口设施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</si>
  <si>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</si>
  <si>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</si>
  <si>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</si>
  <si>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</si>
  <si>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</si>
  <si>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</si>
  <si>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</si>
  <si>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</si>
  <si>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</si>
  <si>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</si>
  <si>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</si>
  <si>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</si>
  <si>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</si>
  <si>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</si>
  <si>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</si>
  <si>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</si>
  <si>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</si>
  <si>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</si>
  <si>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</si>
  <si>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</si>
  <si>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</t>
  </si>
  <si>
    <t>铁路运输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</si>
  <si>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</si>
  <si>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</si>
  <si>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</si>
  <si>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</si>
  <si>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</si>
  <si>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</si>
  <si>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</si>
  <si>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</si>
  <si>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</si>
  <si>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</si>
  <si>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</si>
  <si>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</si>
  <si>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</si>
  <si>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</si>
  <si>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</si>
  <si>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</t>
  </si>
  <si>
    <t>民用航空运输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</si>
  <si>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</si>
  <si>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</si>
  <si>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</si>
  <si>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</si>
  <si>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</si>
  <si>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</si>
  <si>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</si>
  <si>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</si>
  <si>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</si>
  <si>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</si>
  <si>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</si>
  <si>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</si>
  <si>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</si>
  <si>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</si>
  <si>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</si>
  <si>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</t>
  </si>
  <si>
    <t>邮政业支出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</si>
  <si>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</si>
  <si>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</si>
  <si>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</si>
  <si>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</si>
  <si>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</si>
  <si>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</si>
  <si>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</si>
  <si>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</si>
  <si>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21406</t>
  </si>
  <si>
    <t>车辆购置税支出</t>
  </si>
  <si>
    <t>2140601</t>
  </si>
  <si>
    <t>车辆购置税用于公路等基础设施建设支出</t>
  </si>
  <si>
    <t>2140602</t>
  </si>
  <si>
    <t>车辆购置税用于农村公路建设支出</t>
  </si>
  <si>
    <t>2140603</t>
  </si>
  <si>
    <t>车辆购置税用于老旧汽车报废更新补贴</t>
  </si>
  <si>
    <t>2140699</t>
  </si>
  <si>
    <t>车辆购置税其他支出</t>
  </si>
  <si>
    <t>21499</t>
  </si>
  <si>
    <t>其他交通运输支出</t>
  </si>
  <si>
    <t>2149901</t>
  </si>
  <si>
    <t>公共交通运营补助</t>
  </si>
  <si>
    <t>2149999</t>
  </si>
  <si>
    <t>215</t>
  </si>
  <si>
    <t>资源勘探工业信息等支出</t>
  </si>
  <si>
    <t>21501</t>
  </si>
  <si>
    <t>资源勘探开发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</si>
  <si>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</si>
  <si>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</si>
  <si>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</si>
  <si>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</si>
  <si>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</si>
  <si>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</si>
  <si>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</si>
  <si>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</si>
  <si>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</si>
  <si>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</si>
  <si>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</si>
  <si>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</si>
  <si>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</si>
  <si>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</si>
  <si>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</si>
  <si>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</t>
  </si>
  <si>
    <t>制造业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</si>
  <si>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</si>
  <si>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</si>
  <si>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</si>
  <si>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</si>
  <si>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</si>
  <si>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</si>
  <si>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</si>
  <si>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</si>
  <si>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</si>
  <si>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</si>
  <si>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</si>
  <si>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</si>
  <si>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</si>
  <si>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</si>
  <si>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</si>
  <si>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</si>
  <si>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</si>
  <si>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</si>
  <si>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</si>
  <si>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</si>
  <si>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</si>
  <si>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</si>
  <si>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</si>
  <si>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</si>
  <si>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</si>
  <si>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</si>
  <si>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</si>
  <si>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</t>
  </si>
  <si>
    <t>建筑业</t>
  </si>
  <si>
    <t>2150301</t>
  </si>
  <si>
    <t>2150302</t>
  </si>
  <si>
    <t>2150303</t>
  </si>
  <si>
    <t>2150399</t>
  </si>
  <si>
    <t>其他建筑业支出</t>
  </si>
  <si>
    <t>21505</t>
  </si>
  <si>
    <t>工业和信息产业监管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</si>
  <si>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</si>
  <si>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</si>
  <si>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</si>
  <si>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</si>
  <si>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</si>
  <si>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</si>
  <si>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</si>
  <si>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</si>
  <si>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</si>
  <si>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</si>
  <si>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</si>
  <si>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</si>
  <si>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</si>
  <si>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</si>
  <si>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</si>
  <si>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</si>
  <si>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</t>
  </si>
  <si>
    <t>国有资产监管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</si>
  <si>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</si>
  <si>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</si>
  <si>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</si>
  <si>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</si>
  <si>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</si>
  <si>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</si>
  <si>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</si>
  <si>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</si>
  <si>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</si>
  <si>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</t>
  </si>
  <si>
    <t>支持中小企业发展和管理支出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</si>
  <si>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</si>
  <si>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</si>
  <si>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</si>
  <si>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</si>
  <si>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</si>
  <si>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</si>
  <si>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</si>
  <si>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</si>
  <si>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</si>
  <si>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</si>
  <si>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</si>
  <si>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</t>
  </si>
  <si>
    <t>其他资源勘探工业信息等支出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</si>
  <si>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</si>
  <si>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</si>
  <si>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</si>
  <si>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</si>
  <si>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</si>
  <si>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</si>
  <si>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</si>
  <si>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</si>
  <si>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</si>
  <si>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216</t>
  </si>
  <si>
    <t>商业服务业等支出</t>
  </si>
  <si>
    <t>21602</t>
  </si>
  <si>
    <t>商业流通事务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</si>
  <si>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</si>
  <si>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</si>
  <si>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</si>
  <si>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</si>
  <si>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</si>
  <si>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</si>
  <si>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</si>
  <si>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</si>
  <si>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</si>
  <si>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</si>
  <si>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</si>
  <si>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</si>
  <si>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</si>
  <si>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</si>
  <si>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</t>
  </si>
  <si>
    <t>涉外发展服务支出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</si>
  <si>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</si>
  <si>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</si>
  <si>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</si>
  <si>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</si>
  <si>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</si>
  <si>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</si>
  <si>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</si>
  <si>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</t>
  </si>
  <si>
    <t>其他商业服务业等支出</t>
  </si>
  <si>
    <t>2169901</t>
  </si>
  <si>
    <t>服务业基础设施建设</t>
  </si>
  <si>
    <t>2169999</t>
  </si>
  <si>
    <t>217</t>
  </si>
  <si>
    <t>金融支出</t>
  </si>
  <si>
    <t>21701</t>
  </si>
  <si>
    <t>金融部门行政支出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</si>
  <si>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</si>
  <si>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</si>
  <si>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</si>
  <si>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</si>
  <si>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</si>
  <si>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</si>
  <si>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</si>
  <si>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</si>
  <si>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</t>
  </si>
  <si>
    <t>金融部门监管支出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</si>
  <si>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</si>
  <si>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</si>
  <si>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</si>
  <si>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</si>
  <si>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</si>
  <si>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</si>
  <si>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</si>
  <si>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</si>
  <si>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</si>
  <si>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</si>
  <si>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</si>
  <si>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</si>
  <si>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</si>
  <si>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</si>
  <si>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</si>
  <si>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</si>
  <si>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</si>
  <si>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</si>
  <si>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</t>
  </si>
  <si>
    <t>金融发展支出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</si>
  <si>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</si>
  <si>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</si>
  <si>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</si>
  <si>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</si>
  <si>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</si>
  <si>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</si>
  <si>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</si>
  <si>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</si>
  <si>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</si>
  <si>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</si>
  <si>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</t>
  </si>
  <si>
    <t>金融调控支出</t>
  </si>
  <si>
    <t>2170401</t>
  </si>
  <si>
    <t>中央银行亏损补贴</t>
  </si>
  <si>
    <t>2170499</t>
  </si>
  <si>
    <t>其他金融调控支出</t>
  </si>
  <si>
    <t>21799</t>
  </si>
  <si>
    <t>其他金融支出</t>
  </si>
  <si>
    <t>2179902</t>
  </si>
  <si>
    <t>重点企业贷款贴息</t>
  </si>
  <si>
    <t>2179999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</si>
  <si>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</si>
  <si>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</si>
  <si>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</si>
  <si>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</si>
  <si>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</si>
  <si>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</si>
  <si>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</si>
  <si>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</si>
  <si>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</si>
  <si>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</si>
  <si>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</si>
  <si>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</si>
  <si>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</si>
  <si>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</si>
  <si>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</si>
  <si>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</si>
  <si>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</si>
  <si>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</si>
  <si>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</si>
  <si>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自然资源海洋气象等支出</t>
  </si>
  <si>
    <t>22001</t>
  </si>
  <si>
    <t>自然资源事务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</si>
  <si>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</si>
  <si>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</si>
  <si>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</si>
  <si>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</si>
  <si>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</si>
  <si>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</si>
  <si>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</si>
  <si>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</si>
  <si>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</si>
  <si>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</si>
  <si>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</si>
  <si>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</si>
  <si>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</si>
  <si>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</si>
  <si>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</si>
  <si>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</si>
  <si>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</si>
  <si>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</si>
  <si>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</si>
  <si>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</si>
  <si>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</si>
  <si>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</si>
  <si>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</si>
  <si>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</si>
  <si>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</si>
  <si>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</si>
  <si>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</si>
  <si>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</si>
  <si>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</si>
  <si>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</si>
  <si>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</si>
  <si>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</si>
  <si>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</si>
  <si>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</si>
  <si>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</si>
  <si>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</si>
  <si>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</si>
  <si>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</si>
  <si>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</si>
  <si>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</si>
  <si>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</si>
  <si>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</si>
  <si>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</si>
  <si>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</si>
  <si>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</si>
  <si>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</si>
  <si>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</si>
  <si>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</si>
  <si>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</t>
  </si>
  <si>
    <t>气象事务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</si>
  <si>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</si>
  <si>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</si>
  <si>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</si>
  <si>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</si>
  <si>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</si>
  <si>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</si>
  <si>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</si>
  <si>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</si>
  <si>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</si>
  <si>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</si>
  <si>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</si>
  <si>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</si>
  <si>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</si>
  <si>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</si>
  <si>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</si>
  <si>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</si>
  <si>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</si>
  <si>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</si>
  <si>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</si>
  <si>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</si>
  <si>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</si>
  <si>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</si>
  <si>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</si>
  <si>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</si>
  <si>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</si>
  <si>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</t>
  </si>
  <si>
    <t>其他自然资源海洋气象等支出</t>
  </si>
  <si>
    <t>2209999</t>
  </si>
  <si>
    <t>221</t>
  </si>
  <si>
    <t>住房保障支出</t>
  </si>
  <si>
    <t>22101</t>
  </si>
  <si>
    <t>保障性安居工程支出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</si>
  <si>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</si>
  <si>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</si>
  <si>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</si>
  <si>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</si>
  <si>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</si>
  <si>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</si>
  <si>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</si>
  <si>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</si>
  <si>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</si>
  <si>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农村危房改造</t>
  </si>
  <si>
    <t>2210106</t>
  </si>
  <si>
    <t>公共租赁住房</t>
  </si>
  <si>
    <t>2210107</t>
  </si>
  <si>
    <t>保障性住房租金补贴</t>
  </si>
  <si>
    <t>2210108</t>
  </si>
  <si>
    <t>老旧小区改造</t>
  </si>
  <si>
    <t>2210109</t>
  </si>
  <si>
    <t>住房租赁市场发展</t>
  </si>
  <si>
    <t>2210110</t>
  </si>
  <si>
    <t>保障性租赁住房</t>
  </si>
  <si>
    <t>2210199</t>
  </si>
  <si>
    <t>其他保障性安居工程支出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</si>
  <si>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</si>
  <si>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</si>
  <si>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</si>
  <si>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</si>
  <si>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</si>
  <si>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</si>
  <si>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</si>
  <si>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</si>
  <si>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22103</t>
  </si>
  <si>
    <t>城乡社区住宅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</si>
  <si>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</si>
  <si>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</si>
  <si>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</si>
  <si>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</si>
  <si>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</si>
  <si>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</si>
  <si>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</t>
  </si>
  <si>
    <t>粮油物资储备支出</t>
  </si>
  <si>
    <t>22201</t>
  </si>
  <si>
    <t>粮油物资事务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</si>
  <si>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</si>
  <si>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</si>
  <si>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</si>
  <si>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</si>
  <si>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</si>
  <si>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</si>
  <si>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</si>
  <si>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</si>
  <si>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</si>
  <si>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</si>
  <si>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</si>
  <si>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</si>
  <si>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</si>
  <si>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</si>
  <si>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</si>
  <si>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</si>
  <si>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</si>
  <si>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</si>
  <si>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</si>
  <si>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</si>
  <si>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</si>
  <si>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</si>
  <si>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</si>
  <si>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</si>
  <si>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</si>
  <si>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</si>
  <si>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</si>
  <si>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</si>
  <si>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</si>
  <si>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</si>
  <si>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</t>
  </si>
  <si>
    <t>能源储备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</si>
  <si>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</si>
  <si>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</si>
  <si>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</si>
  <si>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</si>
  <si>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</si>
  <si>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</si>
  <si>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</si>
  <si>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</si>
  <si>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2220399</t>
  </si>
  <si>
    <t>其他能源储备支出</t>
  </si>
  <si>
    <t>22204</t>
  </si>
  <si>
    <t>粮油储备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</si>
  <si>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</si>
  <si>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</si>
  <si>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</si>
  <si>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</si>
  <si>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</si>
  <si>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</si>
  <si>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</si>
  <si>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</si>
  <si>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</si>
  <si>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</si>
  <si>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</t>
  </si>
  <si>
    <t>重要商品储备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</si>
  <si>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</si>
  <si>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</si>
  <si>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</si>
  <si>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</si>
  <si>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</si>
  <si>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</si>
  <si>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</si>
  <si>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</si>
  <si>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</si>
  <si>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</si>
  <si>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</si>
  <si>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</si>
  <si>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</si>
  <si>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</si>
  <si>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</si>
  <si>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</si>
  <si>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</si>
  <si>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</si>
  <si>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</si>
  <si>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</si>
  <si>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</si>
  <si>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</si>
  <si>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</si>
  <si>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</si>
  <si>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</t>
  </si>
  <si>
    <t>灾害防治及应急管理支出</t>
  </si>
  <si>
    <t>22401</t>
  </si>
  <si>
    <t>应急管理事务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</si>
  <si>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</si>
  <si>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</si>
  <si>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</si>
  <si>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</si>
  <si>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</si>
  <si>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</si>
  <si>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</si>
  <si>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</si>
  <si>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</si>
  <si>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</si>
  <si>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</si>
  <si>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</si>
  <si>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</si>
  <si>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</si>
  <si>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</si>
  <si>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</si>
  <si>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</t>
  </si>
  <si>
    <t>消防救援事务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</si>
  <si>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</si>
  <si>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</si>
  <si>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</si>
  <si>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</si>
  <si>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</si>
  <si>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</si>
  <si>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</si>
  <si>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</si>
  <si>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</t>
  </si>
  <si>
    <t>矿山安全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</si>
  <si>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</si>
  <si>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</si>
  <si>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</si>
  <si>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</si>
  <si>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</si>
  <si>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</si>
  <si>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</si>
  <si>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</si>
  <si>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</si>
  <si>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</si>
  <si>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</t>
  </si>
  <si>
    <t>地震事务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</si>
  <si>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</si>
  <si>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</si>
  <si>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</si>
  <si>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</si>
  <si>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</si>
  <si>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</si>
  <si>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</si>
  <si>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</si>
  <si>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</si>
  <si>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</si>
  <si>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</si>
  <si>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</si>
  <si>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</si>
  <si>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</si>
  <si>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</si>
  <si>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</si>
  <si>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</si>
  <si>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</si>
  <si>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</si>
  <si>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</si>
  <si>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</si>
  <si>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</t>
  </si>
  <si>
    <t>自然灾害防治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</si>
  <si>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</si>
  <si>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</si>
  <si>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</si>
  <si>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</si>
  <si>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</si>
  <si>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</si>
  <si>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</si>
  <si>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</si>
  <si>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</si>
  <si>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</si>
  <si>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</si>
  <si>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</si>
  <si>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</si>
  <si>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</si>
  <si>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</t>
  </si>
  <si>
    <t>其他灾害防治及应急管理支出</t>
  </si>
  <si>
    <t>2249999</t>
  </si>
  <si>
    <t>227</t>
  </si>
  <si>
    <t>预备费</t>
  </si>
  <si>
    <t>229</t>
  </si>
  <si>
    <t>22902</t>
  </si>
  <si>
    <t>年初预留</t>
  </si>
  <si>
    <t>2290201</t>
  </si>
  <si>
    <t>22999</t>
  </si>
  <si>
    <t>2299999</t>
  </si>
  <si>
    <t>232</t>
  </si>
  <si>
    <t>债务付息支出</t>
  </si>
  <si>
    <t>23201</t>
  </si>
  <si>
    <t>中央政府国内债务付息支出</t>
  </si>
  <si>
    <t>23202</t>
  </si>
  <si>
    <t>中央政府国外债务付息支出</t>
  </si>
  <si>
    <t>2320201</t>
  </si>
  <si>
    <t>中央政府境外发行主权债券付息支出</t>
  </si>
  <si>
    <t>2320202</t>
  </si>
  <si>
    <t>中央政府向外国政府借款付息支出</t>
  </si>
  <si>
    <t>2320203</t>
  </si>
  <si>
    <t>中央政府向国际金融组织借款付息支出</t>
  </si>
  <si>
    <t>2320299</t>
  </si>
  <si>
    <t>中央政府其他国外借款付息支出</t>
  </si>
  <si>
    <t>23203</t>
  </si>
  <si>
    <t>地方政府一般债务付息支出</t>
  </si>
  <si>
    <t>2320301</t>
  </si>
  <si>
    <t>地方政府一般债券付息支出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</si>
  <si>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</si>
  <si>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</si>
  <si>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</si>
  <si>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</si>
  <si>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</si>
  <si>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</si>
  <si>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</t>
  </si>
  <si>
    <t>债务发行费用支出</t>
  </si>
  <si>
    <t>23301</t>
  </si>
  <si>
    <t>中央政府国内债务发行费用支出</t>
  </si>
  <si>
    <t>23302</t>
  </si>
  <si>
    <t>中央政府国外债务发行费用支出</t>
  </si>
  <si>
    <t>23303</t>
  </si>
  <si>
    <t>地方政府一般债务发行费用支出</t>
  </si>
  <si>
    <t>支出合计</t>
  </si>
  <si>
    <t>附表2</t>
  </si>
  <si>
    <t>鄂城区2024年一般公共预算支出调整表</t>
  </si>
  <si>
    <t>项目</t>
  </si>
  <si>
    <t>区本级一般公共预算支出</t>
  </si>
  <si>
    <t>转移性支出</t>
  </si>
  <si>
    <t xml:space="preserve">  补助下级支出</t>
  </si>
  <si>
    <t xml:space="preserve">  上解上级支出</t>
  </si>
  <si>
    <t xml:space="preserve">  调出资金</t>
  </si>
  <si>
    <t xml:space="preserve">  年终结余</t>
  </si>
  <si>
    <t xml:space="preserve">  地方政府一般债务转贷支出</t>
  </si>
  <si>
    <t xml:space="preserve">  援助其他地区支出</t>
  </si>
  <si>
    <t xml:space="preserve">  安排预算稳定调节基金</t>
  </si>
  <si>
    <t xml:space="preserve">  补充预算周转金</t>
  </si>
  <si>
    <t>债务还本支出</t>
  </si>
  <si>
    <t>支  出  总  计</t>
  </si>
  <si>
    <t>附表3</t>
  </si>
  <si>
    <t>鄂城区2024年政府性基金收入调整表</t>
  </si>
  <si>
    <t>项  目</t>
  </si>
  <si>
    <t>收 入 数</t>
  </si>
  <si>
    <t>增减+-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</si>
  <si>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</si>
  <si>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</si>
  <si>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</si>
  <si>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</si>
  <si>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</si>
  <si>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</si>
  <si>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</si>
  <si>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</si>
  <si>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</si>
  <si>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</si>
  <si>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</si>
  <si>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</si>
  <si>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</si>
  <si>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</si>
  <si>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</si>
  <si>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十六、专项债券对应项目专项收入</t>
  </si>
  <si>
    <t>收入合计</t>
  </si>
  <si>
    <t xml:space="preserve">  政府性基金补助收入</t>
  </si>
  <si>
    <t xml:space="preserve">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</si>
  <si>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</si>
  <si>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</si>
  <si>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</si>
  <si>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</si>
  <si>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附表4</t>
  </si>
  <si>
    <t>鄂城区2024年政府性基金支出调整表</t>
  </si>
  <si>
    <t>支 出 数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</si>
  <si>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</si>
  <si>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</si>
  <si>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</si>
  <si>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</si>
  <si>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</si>
  <si>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</si>
  <si>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</si>
  <si>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</si>
  <si>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 xml:space="preserve"> 其他政府性基金及对应专项债务收入安排的支出</t>
  </si>
  <si>
    <t>九、债务付息支出</t>
  </si>
  <si>
    <t>十、债务发行费用支出</t>
  </si>
  <si>
    <t>十一、抗疫特别国债安排的支出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</si>
  <si>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</si>
  <si>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</si>
  <si>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</si>
  <si>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</si>
  <si>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</si>
  <si>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</si>
  <si>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</si>
  <si>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</si>
  <si>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附表5</t>
  </si>
  <si>
    <t>鄂城区2024年政府专项债务限额和余额表</t>
  </si>
  <si>
    <t>地  区</t>
  </si>
  <si>
    <t>债务限额</t>
  </si>
  <si>
    <t>债务余额</t>
  </si>
  <si>
    <t xml:space="preserve">      鄂城区</t>
  </si>
  <si>
    <t>附表6</t>
  </si>
  <si>
    <t>鄂城区2024年新增政府专项债券资金安排情况表</t>
  </si>
  <si>
    <t>序号</t>
  </si>
  <si>
    <t>发行金额</t>
  </si>
  <si>
    <t>合计</t>
  </si>
  <si>
    <t>鄂城区滨江科技新区现代物流产业园一期及周边市政配套设施项</t>
  </si>
  <si>
    <t>鄂城区滨江科技新区数字经济产业园一期及周边市政配套设施项目</t>
  </si>
  <si>
    <t>鄂城区滨江科技新区武汉港及周边基础设施提升工程项目</t>
  </si>
  <si>
    <t>花湖开发区临空产业园基础设施建设项目</t>
  </si>
  <si>
    <t>鄂州市鄂城区2023年老旧小区改造项目</t>
  </si>
  <si>
    <t>鄂州市庙鹅岭保障性安居工程-和天下小区项目</t>
  </si>
  <si>
    <t>鄂城区城市燃气管道等老化更新改造项目</t>
  </si>
  <si>
    <t>鄂州市鄂城区泽林镇南互通高端制造产业园基础设施建设项目</t>
  </si>
  <si>
    <t>长港古运河流域水环境生态治理项目</t>
  </si>
  <si>
    <t>再融资债券2024年湖北省政府再融资专项债券</t>
  </si>
  <si>
    <t>鄂城区政府投资项目（置换隐债）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</si>
</sst>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%"/>
    <numFmt numFmtId="178" formatCode="#,##0_ "/>
    <numFmt numFmtId="179" formatCode="0_ "/>
    <numFmt numFmtId="180" formatCode="#,##0.0_ "/>
    <numFmt numFmtId="181" formatCode="#,##0_ ;[Red]\-#,##0\ "/>
  </numFmts>
  <fonts count="54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黑体"/>
      <charset val="134"/>
    </font>
    <font>
      <sz val="22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8"/>
      <name val="方正小标宋_GBK"/>
      <charset val="134"/>
    </font>
    <font>
      <b/>
      <sz val="22"/>
      <name val="黑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8"/>
      <name val="方正小标宋简体"/>
      <charset val="134"/>
    </font>
    <font>
      <b/>
      <sz val="12"/>
      <color indexed="8"/>
      <name val="宋体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黑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name val="黑体"/>
      <charset val="134"/>
    </font>
    <font>
      <sz val="16"/>
      <name val="楷体_GB2312"/>
      <charset val="134"/>
    </font>
    <font>
      <sz val="28"/>
      <name val="黑体"/>
      <charset val="134"/>
    </font>
    <font>
      <sz val="22"/>
      <name val="楷体"/>
      <charset val="134"/>
    </font>
    <font>
      <sz val="20"/>
      <name val="楷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0" fillId="0" borderId="0"/>
    <xf numFmtId="0" fontId="4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3" borderId="7" applyNumberFormat="0" applyAlignment="0" applyProtection="0">
      <alignment vertical="center"/>
    </xf>
    <xf numFmtId="0" fontId="45" fillId="13" borderId="5" applyNumberFormat="0" applyAlignment="0" applyProtection="0">
      <alignment vertical="center"/>
    </xf>
    <xf numFmtId="0" fontId="0" fillId="0" borderId="0"/>
    <xf numFmtId="0" fontId="48" fillId="20" borderId="9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2" fillId="0" borderId="0"/>
    <xf numFmtId="0" fontId="39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0" borderId="0"/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/>
    <xf numFmtId="0" fontId="39" fillId="3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11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68" applyFont="1" applyFill="1" applyBorder="1" applyAlignment="1">
      <alignment vertical="center"/>
    </xf>
    <xf numFmtId="0" fontId="0" fillId="0" borderId="0" xfId="69" applyFont="1" applyFill="1" applyBorder="1" applyAlignment="1">
      <alignment vertical="center"/>
    </xf>
    <xf numFmtId="0" fontId="0" fillId="0" borderId="0" xfId="69" applyFont="1" applyFill="1" applyAlignment="1">
      <alignment vertical="center"/>
    </xf>
    <xf numFmtId="0" fontId="0" fillId="0" borderId="0" xfId="66" applyFont="1" applyFill="1" applyBorder="1" applyAlignment="1">
      <alignment vertical="center"/>
    </xf>
    <xf numFmtId="0" fontId="2" fillId="0" borderId="0" xfId="68" applyFont="1" applyFill="1" applyBorder="1" applyAlignment="1">
      <alignment vertical="center"/>
    </xf>
    <xf numFmtId="0" fontId="3" fillId="0" borderId="0" xfId="64" applyFont="1" applyFill="1" applyAlignment="1">
      <alignment vertical="center"/>
    </xf>
    <xf numFmtId="179" fontId="0" fillId="0" borderId="0" xfId="66" applyNumberFormat="1" applyFont="1" applyFill="1" applyBorder="1" applyAlignment="1">
      <alignment horizontal="center" vertical="center"/>
    </xf>
    <xf numFmtId="0" fontId="4" fillId="0" borderId="0" xfId="66" applyFont="1" applyFill="1" applyAlignment="1">
      <alignment horizontal="center" vertical="center"/>
    </xf>
    <xf numFmtId="0" fontId="0" fillId="0" borderId="0" xfId="63" applyFont="1" applyFill="1" applyBorder="1" applyAlignment="1">
      <alignment horizontal="center" vertical="center"/>
    </xf>
    <xf numFmtId="0" fontId="0" fillId="0" borderId="0" xfId="63" applyFont="1" applyFill="1" applyBorder="1" applyAlignment="1">
      <alignment vertical="center"/>
    </xf>
    <xf numFmtId="179" fontId="5" fillId="0" borderId="0" xfId="66" applyNumberFormat="1" applyFont="1" applyFill="1" applyBorder="1" applyAlignment="1">
      <alignment horizontal="center" vertical="center"/>
    </xf>
    <xf numFmtId="0" fontId="2" fillId="0" borderId="0" xfId="66" applyFont="1" applyFill="1" applyBorder="1" applyAlignment="1">
      <alignment horizontal="right" vertical="center"/>
    </xf>
    <xf numFmtId="0" fontId="6" fillId="0" borderId="1" xfId="63" applyFont="1" applyFill="1" applyBorder="1" applyAlignment="1">
      <alignment horizontal="center" vertical="center"/>
    </xf>
    <xf numFmtId="0" fontId="7" fillId="0" borderId="0" xfId="66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6" fontId="8" fillId="0" borderId="1" xfId="71" applyNumberFormat="1" applyFont="1" applyFill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66" applyFont="1" applyFill="1" applyBorder="1" applyAlignment="1">
      <alignment vertical="center"/>
    </xf>
    <xf numFmtId="0" fontId="9" fillId="0" borderId="0" xfId="62" applyFont="1" applyFill="1"/>
    <xf numFmtId="0" fontId="2" fillId="0" borderId="0" xfId="62" applyFont="1" applyFill="1" applyAlignment="1">
      <alignment vertical="center"/>
    </xf>
    <xf numFmtId="0" fontId="2" fillId="0" borderId="0" xfId="62" applyFont="1" applyFill="1"/>
    <xf numFmtId="0" fontId="10" fillId="0" borderId="0" xfId="63" applyFont="1" applyFill="1" applyAlignment="1">
      <alignment horizontal="center" vertical="center"/>
    </xf>
    <xf numFmtId="0" fontId="0" fillId="0" borderId="0" xfId="63" applyFont="1" applyFill="1" applyBorder="1" applyAlignment="1">
      <alignment horizontal="right" vertical="center"/>
    </xf>
    <xf numFmtId="0" fontId="2" fillId="0" borderId="0" xfId="63" applyFont="1" applyFill="1" applyBorder="1" applyAlignment="1">
      <alignment horizontal="right" vertical="center"/>
    </xf>
    <xf numFmtId="3" fontId="6" fillId="0" borderId="1" xfId="63" applyNumberFormat="1" applyFont="1" applyFill="1" applyBorder="1" applyAlignment="1" applyProtection="1">
      <alignment vertical="center" wrapText="1"/>
    </xf>
    <xf numFmtId="178" fontId="6" fillId="0" borderId="1" xfId="63" applyNumberFormat="1" applyFont="1" applyFill="1" applyBorder="1" applyAlignment="1">
      <alignment horizontal="right" vertical="center"/>
    </xf>
    <xf numFmtId="178" fontId="11" fillId="0" borderId="1" xfId="63" applyNumberFormat="1" applyFont="1" applyFill="1" applyBorder="1" applyAlignment="1">
      <alignment horizontal="right" vertical="center"/>
    </xf>
    <xf numFmtId="0" fontId="0" fillId="0" borderId="2" xfId="63" applyFont="1" applyFill="1" applyBorder="1" applyAlignment="1">
      <alignment horizontal="left" vertical="center"/>
    </xf>
    <xf numFmtId="0" fontId="12" fillId="0" borderId="0" xfId="0" applyFont="1" applyFill="1" applyAlignment="1"/>
    <xf numFmtId="0" fontId="13" fillId="0" borderId="0" xfId="64" applyFont="1" applyFill="1" applyAlignment="1">
      <alignment vertical="center"/>
    </xf>
    <xf numFmtId="0" fontId="10" fillId="0" borderId="0" xfId="64" applyFont="1" applyFill="1" applyAlignment="1">
      <alignment horizontal="center" vertical="center"/>
    </xf>
    <xf numFmtId="0" fontId="13" fillId="0" borderId="0" xfId="64" applyFont="1" applyFill="1" applyAlignment="1">
      <alignment horizontal="right" vertical="center"/>
    </xf>
    <xf numFmtId="0" fontId="6" fillId="0" borderId="1" xfId="6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3" fontId="13" fillId="0" borderId="1" xfId="64" applyNumberFormat="1" applyFont="1" applyFill="1" applyBorder="1" applyAlignment="1" applyProtection="1">
      <alignment vertical="center"/>
    </xf>
    <xf numFmtId="178" fontId="13" fillId="0" borderId="1" xfId="64" applyNumberFormat="1" applyFont="1" applyFill="1" applyBorder="1" applyAlignment="1">
      <alignment horizontal="right" vertical="center"/>
    </xf>
    <xf numFmtId="3" fontId="13" fillId="0" borderId="1" xfId="64" applyNumberFormat="1" applyFont="1" applyFill="1" applyBorder="1" applyAlignment="1" applyProtection="1">
      <alignment horizontal="left" vertical="center"/>
    </xf>
    <xf numFmtId="0" fontId="13" fillId="0" borderId="1" xfId="64" applyFont="1" applyFill="1" applyBorder="1" applyAlignment="1">
      <alignment vertical="center"/>
    </xf>
    <xf numFmtId="0" fontId="6" fillId="0" borderId="1" xfId="64" applyFont="1" applyFill="1" applyBorder="1" applyAlignment="1">
      <alignment horizontal="distributed" vertical="center" indent="2"/>
    </xf>
    <xf numFmtId="178" fontId="6" fillId="0" borderId="1" xfId="64" applyNumberFormat="1" applyFont="1" applyFill="1" applyBorder="1" applyAlignment="1">
      <alignment horizontal="right" vertical="center"/>
    </xf>
    <xf numFmtId="0" fontId="1" fillId="0" borderId="1" xfId="67" applyFont="1" applyFill="1" applyBorder="1" applyAlignment="1" applyProtection="1">
      <alignment vertical="center"/>
      <protection locked="0"/>
    </xf>
    <xf numFmtId="1" fontId="13" fillId="0" borderId="1" xfId="64" applyNumberFormat="1" applyFont="1" applyFill="1" applyBorder="1" applyAlignment="1" applyProtection="1">
      <alignment vertical="center"/>
      <protection locked="0"/>
    </xf>
    <xf numFmtId="0" fontId="14" fillId="0" borderId="0" xfId="64" applyFont="1" applyFill="1" applyAlignment="1">
      <alignment vertical="center"/>
    </xf>
    <xf numFmtId="0" fontId="13" fillId="0" borderId="0" xfId="64" applyFont="1" applyFill="1" applyAlignment="1">
      <alignment vertical="center" wrapText="1"/>
    </xf>
    <xf numFmtId="0" fontId="6" fillId="0" borderId="0" xfId="64" applyFont="1" applyFill="1" applyAlignment="1">
      <alignment vertical="center"/>
    </xf>
    <xf numFmtId="0" fontId="3" fillId="0" borderId="0" xfId="64" applyFont="1" applyFill="1" applyAlignment="1">
      <alignment horizontal="left" vertical="center"/>
    </xf>
    <xf numFmtId="0" fontId="3" fillId="0" borderId="0" xfId="64" applyFont="1" applyFill="1"/>
    <xf numFmtId="0" fontId="15" fillId="0" borderId="0" xfId="63" applyFont="1" applyFill="1" applyBorder="1" applyAlignment="1">
      <alignment horizontal="center" vertical="center"/>
    </xf>
    <xf numFmtId="0" fontId="15" fillId="0" borderId="0" xfId="64" applyFont="1" applyFill="1" applyAlignment="1">
      <alignment horizontal="center" vertical="center"/>
    </xf>
    <xf numFmtId="178" fontId="13" fillId="0" borderId="1" xfId="64" applyNumberFormat="1" applyFont="1" applyFill="1" applyBorder="1" applyAlignment="1" applyProtection="1">
      <alignment horizontal="right" vertical="center"/>
    </xf>
    <xf numFmtId="0" fontId="16" fillId="0" borderId="1" xfId="61" applyFont="1" applyFill="1" applyBorder="1" applyAlignment="1">
      <alignment vertical="center"/>
    </xf>
    <xf numFmtId="178" fontId="13" fillId="0" borderId="1" xfId="64" applyNumberFormat="1" applyFont="1" applyFill="1" applyBorder="1" applyAlignment="1" applyProtection="1">
      <alignment horizontal="right" vertical="center"/>
      <protection locked="0"/>
    </xf>
    <xf numFmtId="0" fontId="4" fillId="0" borderId="0" xfId="64" applyFont="1" applyFill="1" applyAlignment="1">
      <alignment horizontal="center" vertical="center"/>
    </xf>
    <xf numFmtId="0" fontId="17" fillId="0" borderId="0" xfId="64" applyFont="1" applyFill="1" applyAlignment="1">
      <alignment vertical="center"/>
    </xf>
    <xf numFmtId="0" fontId="17" fillId="0" borderId="0" xfId="64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59" applyFont="1" applyFill="1" applyBorder="1" applyAlignment="1" applyProtection="1">
      <alignment vertical="center" wrapText="1"/>
      <protection locked="0"/>
    </xf>
    <xf numFmtId="178" fontId="0" fillId="0" borderId="1" xfId="63" applyNumberFormat="1" applyFont="1" applyFill="1" applyBorder="1" applyAlignment="1" applyProtection="1">
      <alignment horizontal="right" vertical="center" wrapText="1"/>
      <protection locked="0"/>
    </xf>
    <xf numFmtId="180" fontId="0" fillId="0" borderId="1" xfId="63" applyNumberFormat="1" applyFont="1" applyFill="1" applyBorder="1" applyAlignment="1" applyProtection="1">
      <alignment horizontal="right" vertical="center" wrapText="1"/>
      <protection locked="0"/>
    </xf>
    <xf numFmtId="0" fontId="19" fillId="0" borderId="1" xfId="0" applyNumberFormat="1" applyFont="1" applyFill="1" applyBorder="1" applyAlignment="1">
      <alignment horizontal="center" vertical="center"/>
    </xf>
    <xf numFmtId="179" fontId="0" fillId="0" borderId="1" xfId="59" applyNumberFormat="1" applyFont="1" applyFill="1" applyBorder="1" applyAlignment="1" applyProtection="1">
      <alignment vertical="center" wrapText="1"/>
      <protection locked="0"/>
    </xf>
    <xf numFmtId="0" fontId="0" fillId="0" borderId="1" xfId="44" applyNumberFormat="1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64" applyFont="1" applyFill="1" applyBorder="1" applyAlignment="1">
      <alignment horizontal="center" vertical="center" wrapText="1"/>
    </xf>
    <xf numFmtId="178" fontId="7" fillId="0" borderId="1" xfId="63" applyNumberFormat="1" applyFont="1" applyFill="1" applyBorder="1" applyAlignment="1" applyProtection="1">
      <alignment horizontal="right" vertical="center" wrapText="1"/>
      <protection locked="0"/>
    </xf>
    <xf numFmtId="180" fontId="7" fillId="0" borderId="1" xfId="63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81" fontId="1" fillId="3" borderId="1" xfId="63" applyNumberFormat="1" applyFont="1" applyFill="1" applyBorder="1" applyAlignment="1" applyProtection="1">
      <alignment vertical="center"/>
      <protection locked="0"/>
    </xf>
    <xf numFmtId="49" fontId="19" fillId="4" borderId="1" xfId="0" applyNumberFormat="1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181" fontId="1" fillId="4" borderId="1" xfId="63" applyNumberFormat="1" applyFont="1" applyFill="1" applyBorder="1" applyAlignment="1" applyProtection="1">
      <alignment vertical="center"/>
      <protection locked="0"/>
    </xf>
    <xf numFmtId="49" fontId="22" fillId="0" borderId="1" xfId="0" applyNumberFormat="1" applyFont="1" applyFill="1" applyBorder="1" applyAlignment="1">
      <alignment horizontal="left" vertical="center" indent="2"/>
    </xf>
    <xf numFmtId="0" fontId="13" fillId="0" borderId="1" xfId="0" applyFont="1" applyFill="1" applyBorder="1" applyAlignment="1">
      <alignment horizontal="left" vertical="center" indent="2"/>
    </xf>
    <xf numFmtId="181" fontId="2" fillId="0" borderId="1" xfId="63" applyNumberFormat="1" applyFont="1" applyFill="1" applyBorder="1" applyAlignment="1" applyProtection="1">
      <alignment vertical="center"/>
      <protection locked="0"/>
    </xf>
    <xf numFmtId="181" fontId="2" fillId="4" borderId="1" xfId="63" applyNumberFormat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7" fontId="6" fillId="0" borderId="1" xfId="1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distributed" vertical="center"/>
    </xf>
    <xf numFmtId="181" fontId="6" fillId="5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81" fontId="25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indent="1"/>
    </xf>
    <xf numFmtId="181" fontId="26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181" fontId="27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30" fillId="2" borderId="0" xfId="0" applyFont="1" applyFill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32" fillId="2" borderId="0" xfId="0" applyFont="1" applyFill="1" applyAlignment="1" applyProtection="1">
      <alignment horizontal="center" vertical="center"/>
      <protection locked="0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0月缴款书1032_2018年12月31日缴款书1.4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Y4-2016年社会保险基金预算 2" xfId="20"/>
    <cellStyle name="标题 1" xfId="21" builtinId="16"/>
    <cellStyle name="标题 2" xfId="22" builtinId="17"/>
    <cellStyle name="常规_元坝区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市本级 2_2018年预算草案附表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 收入表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录入表" xfId="44"/>
    <cellStyle name="强调文字颜色 3" xfId="45" builtinId="37"/>
    <cellStyle name="强调文字颜色 4" xfId="46" builtinId="41"/>
    <cellStyle name="常规_元坝区 2_2018年预算草案附表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200704(第一稿）" xfId="57"/>
    <cellStyle name="常规_市本级" xfId="58"/>
    <cellStyle name="常规_2015年预算调整草案" xfId="59"/>
    <cellStyle name="常规_市本级_2015年预算调整草案" xfId="60"/>
    <cellStyle name="常规_元坝区_2015年预算调整草案" xfId="61"/>
    <cellStyle name="常规 7" xfId="62"/>
    <cellStyle name="常规_21湖北省2015年地方财政预算表（20150331报部）" xfId="63"/>
    <cellStyle name="常规 2" xfId="64"/>
    <cellStyle name="百分比 2" xfId="65"/>
    <cellStyle name="常规_Sheet3_1 2" xfId="66"/>
    <cellStyle name="常规_2017年计划收入表(小区）" xfId="67"/>
    <cellStyle name="常规 5 8" xfId="68"/>
    <cellStyle name="常规_Sheet2 2" xfId="69"/>
    <cellStyle name="常规_鄂城区政府债务" xfId="70"/>
    <cellStyle name="常规_2008年专款执行表" xfId="7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1150;&#20844;&#36164;&#26009;\2024&#24180;&#25919;&#24220;&#39044;&#31639;\&#37122;&#22478;&#21306;2024&#24180;&#36130;&#25919;&#39044;&#316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&#35843;&#25972;&#39044;&#31639;&#25253;&#21578;\&#26126;&#32454;&#34920;\2018&#24180;&#20154;&#22823;&#25253;&#21578;&#38468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2019-202&#24180;&#20154;&#22823;--&#21439;&#24066;&#27719;&#24635;&#22823;&#31867;--&#26412;&#32423;&#20154;&#22823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3\2022&#24180;&#22320;&#26041;&#36130;&#25919;&#39044;&#31639;&#34920;&#65288;&#36130;&#2591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 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  <sheetName val="人员职务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人员职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"/>
  <sheetViews>
    <sheetView showGridLines="0" showZeros="0" workbookViewId="0">
      <selection activeCell="F8" sqref="F8"/>
    </sheetView>
  </sheetViews>
  <sheetFormatPr defaultColWidth="9" defaultRowHeight="14.25" outlineLevelRow="5"/>
  <cols>
    <col min="1" max="1" width="87.5" style="122" customWidth="1"/>
    <col min="2" max="16384" width="9" style="122"/>
  </cols>
  <sheetData>
    <row r="1" ht="36.75" customHeight="1" spans="1:1">
      <c r="A1" s="123" t="s">
        <v>0</v>
      </c>
    </row>
    <row r="2" ht="52.5" customHeight="1" spans="1:1">
      <c r="A2" s="124"/>
    </row>
    <row r="3" ht="178.5" customHeight="1" spans="1:1">
      <c r="A3" s="125" t="s">
        <v>1</v>
      </c>
    </row>
    <row r="4" ht="51.75" customHeight="1" spans="1:1">
      <c r="A4" s="126"/>
    </row>
    <row r="5" ht="33" customHeight="1" spans="1:1">
      <c r="A5" s="127" t="s">
        <v>2</v>
      </c>
    </row>
    <row r="6" ht="42" customHeight="1" spans="1:1">
      <c r="A6" s="127"/>
    </row>
  </sheetData>
  <printOptions horizontalCentered="1"/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7"/>
  <sheetViews>
    <sheetView showGridLines="0" showZeros="0" zoomScale="93" zoomScaleNormal="93" workbookViewId="0">
      <pane ySplit="4" topLeftCell="A26" activePane="bottomLeft" state="frozen"/>
      <selection/>
      <selection pane="bottomLeft" activeCell="K44" sqref="K44"/>
    </sheetView>
  </sheetViews>
  <sheetFormatPr defaultColWidth="9" defaultRowHeight="14.25" outlineLevelCol="5"/>
  <cols>
    <col min="1" max="1" width="11.8" style="105" customWidth="1"/>
    <col min="2" max="2" width="36" style="105" customWidth="1"/>
    <col min="3" max="5" width="19.9" style="106" customWidth="1"/>
    <col min="6" max="6" width="12.7666666666667" style="105" customWidth="1"/>
    <col min="7" max="8" width="9" style="105" customWidth="1"/>
    <col min="9" max="16377" width="9" style="105"/>
    <col min="16378" max="16384" width="9" style="107"/>
  </cols>
  <sheetData>
    <row r="1" ht="18" customHeight="1" spans="1:1">
      <c r="A1" s="108" t="s">
        <v>3</v>
      </c>
    </row>
    <row r="2" s="103" customFormat="1" ht="27" spans="1:6">
      <c r="A2" s="109" t="s">
        <v>4</v>
      </c>
      <c r="B2" s="109"/>
      <c r="C2" s="109"/>
      <c r="D2" s="109"/>
      <c r="E2" s="109"/>
      <c r="F2" s="109"/>
    </row>
    <row r="3" ht="20.25" customHeight="1" spans="6:6">
      <c r="F3" s="110" t="s">
        <v>5</v>
      </c>
    </row>
    <row r="4" ht="33.9" customHeight="1" spans="1:6">
      <c r="A4" s="60" t="s">
        <v>6</v>
      </c>
      <c r="B4" s="60" t="s">
        <v>7</v>
      </c>
      <c r="C4" s="111" t="s">
        <v>8</v>
      </c>
      <c r="D4" s="62" t="s">
        <v>9</v>
      </c>
      <c r="E4" s="62" t="s">
        <v>10</v>
      </c>
      <c r="F4" s="62" t="s">
        <v>11</v>
      </c>
    </row>
    <row r="5" ht="20" customHeight="1" spans="1:6">
      <c r="A5" s="60"/>
      <c r="B5" s="60" t="s">
        <v>12</v>
      </c>
      <c r="C5" s="112">
        <f>SUM(C6,C23)</f>
        <v>138100</v>
      </c>
      <c r="D5" s="112">
        <f>SUM(D6,D23)</f>
        <v>138300</v>
      </c>
      <c r="E5" s="112">
        <f>SUM(E6,E23)</f>
        <v>200</v>
      </c>
      <c r="F5" s="62"/>
    </row>
    <row r="6" ht="20" customHeight="1" spans="1:6">
      <c r="A6" s="113">
        <v>101</v>
      </c>
      <c r="B6" s="114" t="s">
        <v>13</v>
      </c>
      <c r="C6" s="115">
        <f>SUM(C7:C22)</f>
        <v>123100</v>
      </c>
      <c r="D6" s="115">
        <f>SUM(D7:D22)</f>
        <v>106000</v>
      </c>
      <c r="E6" s="115">
        <f>SUM(E7:E22)</f>
        <v>-17100</v>
      </c>
      <c r="F6" s="98"/>
    </row>
    <row r="7" ht="20" customHeight="1" spans="1:6">
      <c r="A7" s="116">
        <v>10101</v>
      </c>
      <c r="B7" s="116" t="s">
        <v>14</v>
      </c>
      <c r="C7" s="117">
        <v>63708</v>
      </c>
      <c r="D7" s="117">
        <v>47805</v>
      </c>
      <c r="E7" s="117">
        <f>D7-C7</f>
        <v>-15903</v>
      </c>
      <c r="F7" s="98"/>
    </row>
    <row r="8" ht="20" customHeight="1" spans="1:6">
      <c r="A8" s="116">
        <v>10104</v>
      </c>
      <c r="B8" s="116" t="s">
        <v>15</v>
      </c>
      <c r="C8" s="117">
        <v>9328</v>
      </c>
      <c r="D8" s="117">
        <v>5510</v>
      </c>
      <c r="E8" s="117">
        <f t="shared" ref="E8:E22" si="0">D8-C8</f>
        <v>-3818</v>
      </c>
      <c r="F8" s="98"/>
    </row>
    <row r="9" ht="20" customHeight="1" spans="1:6">
      <c r="A9" s="116">
        <v>10105</v>
      </c>
      <c r="B9" s="116" t="s">
        <v>16</v>
      </c>
      <c r="C9" s="117"/>
      <c r="D9" s="117"/>
      <c r="E9" s="117">
        <f t="shared" si="0"/>
        <v>0</v>
      </c>
      <c r="F9" s="98"/>
    </row>
    <row r="10" ht="20" customHeight="1" spans="1:6">
      <c r="A10" s="116">
        <v>10106</v>
      </c>
      <c r="B10" s="116" t="s">
        <v>17</v>
      </c>
      <c r="C10" s="117">
        <v>3200</v>
      </c>
      <c r="D10" s="117">
        <v>3924</v>
      </c>
      <c r="E10" s="117">
        <f t="shared" si="0"/>
        <v>724</v>
      </c>
      <c r="F10" s="98"/>
    </row>
    <row r="11" ht="20" customHeight="1" spans="1:6">
      <c r="A11" s="116">
        <v>10107</v>
      </c>
      <c r="B11" s="116" t="s">
        <v>18</v>
      </c>
      <c r="C11" s="117">
        <v>610</v>
      </c>
      <c r="D11" s="117">
        <v>1358</v>
      </c>
      <c r="E11" s="117">
        <f t="shared" si="0"/>
        <v>748</v>
      </c>
      <c r="F11" s="98"/>
    </row>
    <row r="12" ht="20" customHeight="1" spans="1:6">
      <c r="A12" s="116">
        <v>10109</v>
      </c>
      <c r="B12" s="116" t="s">
        <v>19</v>
      </c>
      <c r="C12" s="117">
        <v>7350</v>
      </c>
      <c r="D12" s="117">
        <f>5488-67</f>
        <v>5421</v>
      </c>
      <c r="E12" s="117">
        <f t="shared" si="0"/>
        <v>-1929</v>
      </c>
      <c r="F12" s="98"/>
    </row>
    <row r="13" ht="20" customHeight="1" spans="1:6">
      <c r="A13" s="116">
        <v>10110</v>
      </c>
      <c r="B13" s="116" t="s">
        <v>20</v>
      </c>
      <c r="C13" s="117">
        <v>4750</v>
      </c>
      <c r="D13" s="117">
        <v>5805</v>
      </c>
      <c r="E13" s="117">
        <f t="shared" si="0"/>
        <v>1055</v>
      </c>
      <c r="F13" s="98"/>
    </row>
    <row r="14" ht="20" customHeight="1" spans="1:6">
      <c r="A14" s="116">
        <v>10111</v>
      </c>
      <c r="B14" s="116" t="s">
        <v>21</v>
      </c>
      <c r="C14" s="117">
        <v>1900</v>
      </c>
      <c r="D14" s="117">
        <v>2306</v>
      </c>
      <c r="E14" s="117">
        <f t="shared" si="0"/>
        <v>406</v>
      </c>
      <c r="F14" s="98"/>
    </row>
    <row r="15" ht="20" customHeight="1" spans="1:6">
      <c r="A15" s="116">
        <v>10112</v>
      </c>
      <c r="B15" s="116" t="s">
        <v>22</v>
      </c>
      <c r="C15" s="117">
        <v>5900</v>
      </c>
      <c r="D15" s="117">
        <v>7156</v>
      </c>
      <c r="E15" s="117">
        <f t="shared" si="0"/>
        <v>1256</v>
      </c>
      <c r="F15" s="98"/>
    </row>
    <row r="16" ht="20" customHeight="1" spans="1:6">
      <c r="A16" s="116">
        <v>10113</v>
      </c>
      <c r="B16" s="116" t="s">
        <v>23</v>
      </c>
      <c r="C16" s="117">
        <v>4500</v>
      </c>
      <c r="D16" s="117">
        <v>5651</v>
      </c>
      <c r="E16" s="117">
        <f t="shared" si="0"/>
        <v>1151</v>
      </c>
      <c r="F16" s="98"/>
    </row>
    <row r="17" ht="20" customHeight="1" spans="1:6">
      <c r="A17" s="116">
        <v>10114</v>
      </c>
      <c r="B17" s="116" t="s">
        <v>24</v>
      </c>
      <c r="C17" s="117">
        <v>45</v>
      </c>
      <c r="D17" s="117">
        <v>75</v>
      </c>
      <c r="E17" s="117">
        <f t="shared" si="0"/>
        <v>30</v>
      </c>
      <c r="F17" s="98"/>
    </row>
    <row r="18" ht="20" customHeight="1" spans="1:6">
      <c r="A18" s="116">
        <v>10118</v>
      </c>
      <c r="B18" s="116" t="s">
        <v>25</v>
      </c>
      <c r="C18" s="117">
        <v>7585</v>
      </c>
      <c r="D18" s="117">
        <v>7328</v>
      </c>
      <c r="E18" s="117">
        <f t="shared" si="0"/>
        <v>-257</v>
      </c>
      <c r="F18" s="98"/>
    </row>
    <row r="19" ht="20" customHeight="1" spans="1:6">
      <c r="A19" s="116">
        <v>10119</v>
      </c>
      <c r="B19" s="116" t="s">
        <v>26</v>
      </c>
      <c r="C19" s="117">
        <v>14069</v>
      </c>
      <c r="D19" s="117">
        <v>13476</v>
      </c>
      <c r="E19" s="117">
        <f t="shared" si="0"/>
        <v>-593</v>
      </c>
      <c r="F19" s="98"/>
    </row>
    <row r="20" ht="20" customHeight="1" spans="1:6">
      <c r="A20" s="116">
        <v>10120</v>
      </c>
      <c r="B20" s="116" t="s">
        <v>27</v>
      </c>
      <c r="C20" s="117"/>
      <c r="D20" s="117"/>
      <c r="E20" s="117">
        <f t="shared" si="0"/>
        <v>0</v>
      </c>
      <c r="F20" s="98"/>
    </row>
    <row r="21" ht="20" customHeight="1" spans="1:6">
      <c r="A21" s="116">
        <v>10121</v>
      </c>
      <c r="B21" s="116" t="s">
        <v>28</v>
      </c>
      <c r="C21" s="117">
        <v>155</v>
      </c>
      <c r="D21" s="117">
        <v>185</v>
      </c>
      <c r="E21" s="117">
        <f t="shared" si="0"/>
        <v>30</v>
      </c>
      <c r="F21" s="98"/>
    </row>
    <row r="22" ht="20" customHeight="1" spans="1:6">
      <c r="A22" s="116">
        <v>10199</v>
      </c>
      <c r="B22" s="116" t="s">
        <v>29</v>
      </c>
      <c r="C22" s="117"/>
      <c r="D22" s="117"/>
      <c r="E22" s="117">
        <f t="shared" si="0"/>
        <v>0</v>
      </c>
      <c r="F22" s="98"/>
    </row>
    <row r="23" ht="20" customHeight="1" spans="1:6">
      <c r="A23" s="113">
        <v>103</v>
      </c>
      <c r="B23" s="114" t="s">
        <v>30</v>
      </c>
      <c r="C23" s="115">
        <f>SUM(C24:C31)</f>
        <v>15000</v>
      </c>
      <c r="D23" s="115">
        <f>SUM(D24:D31)</f>
        <v>32300</v>
      </c>
      <c r="E23" s="115">
        <f>SUM(E24:E31)</f>
        <v>17300</v>
      </c>
      <c r="F23" s="98"/>
    </row>
    <row r="24" ht="20" customHeight="1" spans="1:6">
      <c r="A24" s="116">
        <v>10302</v>
      </c>
      <c r="B24" s="116" t="s">
        <v>31</v>
      </c>
      <c r="C24" s="117">
        <v>5900</v>
      </c>
      <c r="D24" s="117">
        <v>6756</v>
      </c>
      <c r="E24" s="117">
        <f t="shared" ref="E24:E31" si="1">D24-C24</f>
        <v>856</v>
      </c>
      <c r="F24" s="98"/>
    </row>
    <row r="25" ht="20" customHeight="1" spans="1:6">
      <c r="A25" s="116">
        <v>10304</v>
      </c>
      <c r="B25" s="116" t="s">
        <v>32</v>
      </c>
      <c r="C25" s="117">
        <v>1600</v>
      </c>
      <c r="D25" s="117">
        <v>2328</v>
      </c>
      <c r="E25" s="117">
        <f t="shared" si="1"/>
        <v>728</v>
      </c>
      <c r="F25" s="98"/>
    </row>
    <row r="26" ht="20" customHeight="1" spans="1:6">
      <c r="A26" s="116">
        <v>10305</v>
      </c>
      <c r="B26" s="116" t="s">
        <v>33</v>
      </c>
      <c r="C26" s="117">
        <v>5120</v>
      </c>
      <c r="D26" s="117">
        <v>8200</v>
      </c>
      <c r="E26" s="117">
        <f t="shared" si="1"/>
        <v>3080</v>
      </c>
      <c r="F26" s="98"/>
    </row>
    <row r="27" ht="20" customHeight="1" spans="1:6">
      <c r="A27" s="116">
        <v>10306</v>
      </c>
      <c r="B27" s="116" t="s">
        <v>34</v>
      </c>
      <c r="C27" s="117"/>
      <c r="D27" s="117"/>
      <c r="E27" s="117">
        <f t="shared" si="1"/>
        <v>0</v>
      </c>
      <c r="F27" s="98"/>
    </row>
    <row r="28" ht="20" customHeight="1" spans="1:6">
      <c r="A28" s="116">
        <v>10307</v>
      </c>
      <c r="B28" s="116" t="s">
        <v>35</v>
      </c>
      <c r="C28" s="117">
        <v>2380</v>
      </c>
      <c r="D28" s="117">
        <v>15011</v>
      </c>
      <c r="E28" s="117">
        <f t="shared" si="1"/>
        <v>12631</v>
      </c>
      <c r="F28" s="98"/>
    </row>
    <row r="29" ht="20" customHeight="1" spans="1:6">
      <c r="A29" s="116">
        <v>10308</v>
      </c>
      <c r="B29" s="116" t="s">
        <v>36</v>
      </c>
      <c r="C29" s="117"/>
      <c r="D29" s="117"/>
      <c r="E29" s="117">
        <f t="shared" si="1"/>
        <v>0</v>
      </c>
      <c r="F29" s="98"/>
    </row>
    <row r="30" s="104" customFormat="1" ht="20" customHeight="1" spans="1:6">
      <c r="A30" s="116">
        <v>10309</v>
      </c>
      <c r="B30" s="116" t="s">
        <v>37</v>
      </c>
      <c r="C30" s="117"/>
      <c r="D30" s="117"/>
      <c r="E30" s="117">
        <f t="shared" si="1"/>
        <v>0</v>
      </c>
      <c r="F30" s="118"/>
    </row>
    <row r="31" s="104" customFormat="1" ht="20" customHeight="1" spans="1:6">
      <c r="A31" s="116">
        <v>10399</v>
      </c>
      <c r="B31" s="116" t="s">
        <v>38</v>
      </c>
      <c r="C31" s="119"/>
      <c r="D31" s="117">
        <v>5</v>
      </c>
      <c r="E31" s="117">
        <f t="shared" si="1"/>
        <v>5</v>
      </c>
      <c r="F31" s="118"/>
    </row>
    <row r="32" ht="20" customHeight="1" spans="1:6">
      <c r="A32" s="98"/>
      <c r="B32" s="98"/>
      <c r="C32" s="120"/>
      <c r="D32" s="120"/>
      <c r="E32" s="120"/>
      <c r="F32" s="98"/>
    </row>
    <row r="33" ht="20" customHeight="1" spans="1:6">
      <c r="A33" s="113">
        <v>110</v>
      </c>
      <c r="B33" s="114" t="s">
        <v>39</v>
      </c>
      <c r="C33" s="120">
        <f>SUM(C34)</f>
        <v>171767</v>
      </c>
      <c r="D33" s="120">
        <f>SUM(D34)</f>
        <v>183468</v>
      </c>
      <c r="E33" s="120">
        <f>SUM(E34)</f>
        <v>11701</v>
      </c>
      <c r="F33" s="98"/>
    </row>
    <row r="34" ht="20" customHeight="1" spans="1:6">
      <c r="A34" s="98"/>
      <c r="B34" s="114" t="s">
        <v>40</v>
      </c>
      <c r="C34" s="120">
        <f>SUM(C35:C37)</f>
        <v>171767</v>
      </c>
      <c r="D34" s="120">
        <f>SUM(D35:D37)</f>
        <v>183468</v>
      </c>
      <c r="E34" s="117">
        <f t="shared" ref="E34:E37" si="2">D34-C34</f>
        <v>11701</v>
      </c>
      <c r="F34" s="98"/>
    </row>
    <row r="35" ht="20" customHeight="1" spans="1:6">
      <c r="A35" s="75">
        <v>11001</v>
      </c>
      <c r="B35" s="114" t="s">
        <v>41</v>
      </c>
      <c r="C35" s="120">
        <v>13665</v>
      </c>
      <c r="D35" s="120">
        <v>13665</v>
      </c>
      <c r="E35" s="117">
        <f t="shared" si="2"/>
        <v>0</v>
      </c>
      <c r="F35" s="98"/>
    </row>
    <row r="36" ht="20" customHeight="1" spans="1:6">
      <c r="A36" s="75" t="s">
        <v>42</v>
      </c>
      <c r="B36" s="114" t="s">
        <v>43</v>
      </c>
      <c r="C36" s="120">
        <v>149972</v>
      </c>
      <c r="D36" s="120">
        <v>152000</v>
      </c>
      <c r="E36" s="117">
        <f t="shared" si="2"/>
        <v>2028</v>
      </c>
      <c r="F36" s="98"/>
    </row>
    <row r="37" ht="20" customHeight="1" spans="1:6">
      <c r="A37" s="75" t="s">
        <v>44</v>
      </c>
      <c r="B37" s="114" t="s">
        <v>45</v>
      </c>
      <c r="C37" s="120">
        <v>8130</v>
      </c>
      <c r="D37" s="120">
        <v>17803</v>
      </c>
      <c r="E37" s="117">
        <f t="shared" si="2"/>
        <v>9673</v>
      </c>
      <c r="F37" s="98"/>
    </row>
    <row r="38" ht="20" customHeight="1" spans="1:6">
      <c r="A38" s="75"/>
      <c r="B38" s="98"/>
      <c r="C38" s="120"/>
      <c r="D38" s="120"/>
      <c r="E38" s="120"/>
      <c r="F38" s="98"/>
    </row>
    <row r="39" ht="20" customHeight="1" spans="1:6">
      <c r="A39" s="75" t="s">
        <v>46</v>
      </c>
      <c r="B39" s="98" t="s">
        <v>47</v>
      </c>
      <c r="C39" s="120"/>
      <c r="D39" s="120"/>
      <c r="E39" s="117">
        <f t="shared" ref="E39:E45" si="3">D39-C39</f>
        <v>0</v>
      </c>
      <c r="F39" s="98"/>
    </row>
    <row r="40" ht="20" customHeight="1" spans="1:6">
      <c r="A40" s="75" t="s">
        <v>48</v>
      </c>
      <c r="B40" s="98" t="s">
        <v>49</v>
      </c>
      <c r="C40" s="120">
        <v>37933</v>
      </c>
      <c r="D40" s="120">
        <v>26332</v>
      </c>
      <c r="E40" s="117">
        <f t="shared" si="3"/>
        <v>-11601</v>
      </c>
      <c r="F40" s="98"/>
    </row>
    <row r="41" ht="20" customHeight="1" spans="1:6">
      <c r="A41" s="75" t="s">
        <v>50</v>
      </c>
      <c r="B41" s="98" t="s">
        <v>51</v>
      </c>
      <c r="C41" s="120"/>
      <c r="D41" s="120"/>
      <c r="E41" s="117">
        <f t="shared" si="3"/>
        <v>0</v>
      </c>
      <c r="F41" s="98"/>
    </row>
    <row r="42" ht="20" customHeight="1" spans="1:6">
      <c r="A42" s="75" t="s">
        <v>52</v>
      </c>
      <c r="B42" s="98" t="s">
        <v>53</v>
      </c>
      <c r="C42" s="120"/>
      <c r="D42" s="120"/>
      <c r="E42" s="117">
        <f t="shared" si="3"/>
        <v>0</v>
      </c>
      <c r="F42" s="98"/>
    </row>
    <row r="43" ht="20" customHeight="1" spans="1:6">
      <c r="A43" s="75" t="s">
        <v>54</v>
      </c>
      <c r="B43" s="98" t="s">
        <v>55</v>
      </c>
      <c r="C43" s="120"/>
      <c r="D43" s="120"/>
      <c r="E43" s="117">
        <f t="shared" si="3"/>
        <v>0</v>
      </c>
      <c r="F43" s="98"/>
    </row>
    <row r="44" ht="20" customHeight="1" spans="1:6">
      <c r="A44" s="75" t="s">
        <v>56</v>
      </c>
      <c r="B44" s="98" t="s">
        <v>57</v>
      </c>
      <c r="C44" s="120"/>
      <c r="D44" s="120"/>
      <c r="E44" s="117">
        <f t="shared" si="3"/>
        <v>0</v>
      </c>
      <c r="F44" s="98"/>
    </row>
    <row r="45" ht="20" customHeight="1" spans="1:6">
      <c r="A45" s="75" t="s">
        <v>58</v>
      </c>
      <c r="B45" s="98" t="s">
        <v>59</v>
      </c>
      <c r="C45" s="120"/>
      <c r="D45" s="120"/>
      <c r="E45" s="117">
        <f t="shared" si="3"/>
        <v>0</v>
      </c>
      <c r="F45" s="98"/>
    </row>
    <row r="46" ht="20" customHeight="1" spans="1:6">
      <c r="A46" s="75"/>
      <c r="B46" s="98"/>
      <c r="C46" s="120"/>
      <c r="D46" s="120"/>
      <c r="E46" s="120"/>
      <c r="F46" s="98"/>
    </row>
    <row r="47" ht="20" customHeight="1" spans="1:6">
      <c r="A47" s="98"/>
      <c r="B47" s="60" t="s">
        <v>60</v>
      </c>
      <c r="C47" s="121">
        <f>SUM(C5,C33,C39:C45)</f>
        <v>347800</v>
      </c>
      <c r="D47" s="121">
        <f>SUM(D5,D33,D39:D45)</f>
        <v>348100</v>
      </c>
      <c r="E47" s="121">
        <f>SUM(E5,E33,E39:E45)</f>
        <v>300</v>
      </c>
      <c r="F47" s="98"/>
    </row>
  </sheetData>
  <mergeCells count="1">
    <mergeCell ref="A2:F2"/>
  </mergeCells>
  <dataValidations count="2">
    <dataValidation type="whole" operator="between" allowBlank="1" showInputMessage="1" showErrorMessage="1" error="需填写整数" sqref="C7 C8 E34 E35 C10:C17 C18:C19 C21:C22 D7:D22 D24:D31 E7:E22 E24:E31 E36:E37 E39:E45">
      <formula1>-999999999</formula1>
      <formula2>9999999999999990</formula2>
    </dataValidation>
    <dataValidation type="whole" operator="between" allowBlank="1" showInputMessage="1" showErrorMessage="1" error="需填写整数" sqref="C24:C30">
      <formula1>-9999999999</formula1>
      <formula2>9999999999999990</formula2>
    </dataValidation>
  </dataValidations>
  <printOptions horizontalCentered="1"/>
  <pageMargins left="0.235416666666667" right="0.196527777777778" top="0.196527777777778" bottom="0.0777777777777778" header="0" footer="0"/>
  <pageSetup paperSize="9" scale="76" fitToWidth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outlinePr summaryBelow="0"/>
  </sheetPr>
  <dimension ref="A1:J1322"/>
  <sheetViews>
    <sheetView showZeros="0" workbookViewId="0">
      <pane xSplit="2" ySplit="4" topLeftCell="C1229" activePane="bottomRight" state="frozen"/>
      <selection/>
      <selection pane="topRight"/>
      <selection pane="bottomLeft"/>
      <selection pane="bottomRight" activeCell="K1242" sqref="K1242"/>
    </sheetView>
  </sheetViews>
  <sheetFormatPr defaultColWidth="9" defaultRowHeight="13.5"/>
  <cols>
    <col min="1" max="1" width="14" style="79" customWidth="1"/>
    <col min="2" max="2" width="52.6" style="80" customWidth="1"/>
    <col min="3" max="3" width="13.25" style="80" customWidth="1"/>
    <col min="4" max="5" width="13" style="80" customWidth="1"/>
    <col min="6" max="16" width="9" style="80" customWidth="1"/>
    <col min="17" max="16384" width="9" style="80"/>
  </cols>
  <sheetData>
    <row r="1" ht="14.25" spans="1:5">
      <c r="A1" s="81" t="s">
        <v>61</v>
      </c>
      <c r="D1" s="82" t="s">
        <v>62</v>
      </c>
      <c r="E1" s="82"/>
    </row>
    <row r="2" s="77" customFormat="1" ht="22.5" spans="1:5">
      <c r="A2" s="83" t="s">
        <v>63</v>
      </c>
      <c r="B2" s="83"/>
      <c r="C2" s="83"/>
      <c r="D2" s="83"/>
      <c r="E2" s="83"/>
    </row>
    <row r="3" s="78" customFormat="1" spans="1:5">
      <c r="A3" s="84"/>
      <c r="E3" s="85" t="s">
        <v>5</v>
      </c>
    </row>
    <row r="4" s="78" customFormat="1" ht="38.1" customHeight="1" spans="1:5">
      <c r="A4" s="60" t="s">
        <v>6</v>
      </c>
      <c r="B4" s="60" t="s">
        <v>7</v>
      </c>
      <c r="C4" s="86" t="s">
        <v>8</v>
      </c>
      <c r="D4" s="62" t="s">
        <v>9</v>
      </c>
      <c r="E4" s="62" t="s">
        <v>10</v>
      </c>
    </row>
    <row r="5" spans="1:5">
      <c r="A5" s="87" t="s">
        <v>64</v>
      </c>
      <c r="B5" s="88" t="s">
        <v>65</v>
      </c>
      <c r="C5" s="89">
        <f>SUM(C6,C18,C27,C38,C49,C60,C71,C79,C88,C101,C110,C121,C133,C140,C148,C154,C161,C168,C175,C182,C189,C197,C203,C209,C216,C231)</f>
        <v>43800</v>
      </c>
      <c r="D5" s="89">
        <f>SUM(D6,D18,D27,D38,D49,D60,D71,D79,D88,D101,D110,D121,D133,D140,D148,D154,D161,D168,D175,D182,D189,D197,D203,D209,D216,D231)</f>
        <v>0</v>
      </c>
      <c r="E5" s="89">
        <f>SUM(E6,E18,E27,E38,E49,E60,E71,E79,E88,E101,E110,E121,E133,E140,E148,E154,E161,E168,E175,E182,E189,E197,E203,E209,E216,E231)</f>
        <v>-43800</v>
      </c>
    </row>
    <row r="6" outlineLevel="1" spans="1:5">
      <c r="A6" s="90" t="s">
        <v>66</v>
      </c>
      <c r="B6" s="91" t="s">
        <v>67</v>
      </c>
      <c r="C6" s="92">
        <f>SUM(C7:C17)</f>
        <v>821</v>
      </c>
      <c r="D6" s="92">
        <f>SUM(D7:D17)</f>
        <v>0</v>
      </c>
      <c r="E6" s="92">
        <f>SUM(E7:E17)</f>
        <v>-821</v>
      </c>
    </row>
    <row r="7" ht="15.6" customHeight="1" outlineLevel="2" spans="1:5">
      <c r="A7" s="93" t="s">
        <v>68</v>
      </c>
      <c r="B7" s="94" t="s">
        <v>69</v>
      </c>
      <c r="C7" s="95">
        <v>771</v>
      </c>
      <c r="D7" s="95"/>
      <c r="E7" s="95">
        <f>D7-C7</f>
        <v>-771</v>
      </c>
    </row>
    <row r="8" ht="15.6" customHeight="1" outlineLevel="2" spans="1:5">
      <c r="A8" s="93" t="s">
        <v>70</v>
      </c>
      <c r="B8" s="94" t="s">
        <v>71</v>
      </c>
      <c r="C8" s="95">
        <v>50</v>
      </c>
      <c r="D8" s="95"/>
      <c r="E8" s="95">
        <f t="shared" ref="E8:E71" si="0">D8-C8</f>
        <v>-50</v>
      </c>
    </row>
    <row r="9" ht="15.6" customHeight="1" outlineLevel="2" spans="1:5">
      <c r="A9" s="93" t="s">
        <v>72</v>
      </c>
      <c r="B9" s="94" t="s">
        <v>73</v>
      </c>
      <c r="C9" s="95"/>
      <c r="D9" s="95"/>
      <c r="E9" s="95">
        <f t="shared" si="0"/>
        <v>0</v>
      </c>
    </row>
    <row r="10" ht="15.6" customHeight="1" outlineLevel="2" spans="1:5">
      <c r="A10" s="93" t="s">
        <v>74</v>
      </c>
      <c r="B10" s="94" t="s">
        <v>75</v>
      </c>
      <c r="C10" s="95"/>
      <c r="D10" s="95"/>
      <c r="E10" s="95">
        <f t="shared" si="0"/>
        <v>0</v>
      </c>
    </row>
    <row r="11" ht="15.6" customHeight="1" outlineLevel="2" spans="1:5">
      <c r="A11" s="93" t="s">
        <v>76</v>
      </c>
      <c r="B11" s="94" t="s">
        <v>77</v>
      </c>
      <c r="C11" s="95"/>
      <c r="D11" s="95"/>
      <c r="E11" s="95">
        <f t="shared" si="0"/>
        <v>0</v>
      </c>
    </row>
    <row r="12" ht="15.6" customHeight="1" outlineLevel="2" spans="1:5">
      <c r="A12" s="93" t="s">
        <v>78</v>
      </c>
      <c r="B12" s="94" t="s">
        <v>79</v>
      </c>
      <c r="C12" s="95"/>
      <c r="D12" s="95"/>
      <c r="E12" s="95">
        <f t="shared" si="0"/>
        <v>0</v>
      </c>
    </row>
    <row r="13" ht="15.6" customHeight="1" outlineLevel="2" spans="1:5">
      <c r="A13" s="93" t="s">
        <v>80</v>
      </c>
      <c r="B13" s="94" t="s">
        <v>81</v>
      </c>
      <c r="C13" s="95"/>
      <c r="D13" s="95"/>
      <c r="E13" s="95">
        <f t="shared" si="0"/>
        <v>0</v>
      </c>
    </row>
    <row r="14" ht="15.6" customHeight="1" outlineLevel="2" spans="1:5">
      <c r="A14" s="93" t="s">
        <v>82</v>
      </c>
      <c r="B14" s="94" t="s">
        <v>83</v>
      </c>
      <c r="C14" s="95"/>
      <c r="D14" s="95"/>
      <c r="E14" s="95">
        <f t="shared" si="0"/>
        <v>0</v>
      </c>
    </row>
    <row r="15" ht="15.6" customHeight="1" outlineLevel="2" spans="1:5">
      <c r="A15" s="93" t="s">
        <v>84</v>
      </c>
      <c r="B15" s="94" t="s">
        <v>85</v>
      </c>
      <c r="C15" s="95"/>
      <c r="D15" s="95"/>
      <c r="E15" s="95">
        <f t="shared" si="0"/>
        <v>0</v>
      </c>
    </row>
    <row r="16" ht="15.6" customHeight="1" outlineLevel="2" spans="1:5">
      <c r="A16" s="93" t="s">
        <v>86</v>
      </c>
      <c r="B16" s="94" t="s">
        <v>87</v>
      </c>
      <c r="C16" s="95"/>
      <c r="D16" s="95"/>
      <c r="E16" s="95">
        <f t="shared" si="0"/>
        <v>0</v>
      </c>
    </row>
    <row r="17" ht="15.6" customHeight="1" outlineLevel="2" spans="1:5">
      <c r="A17" s="93" t="s">
        <v>88</v>
      </c>
      <c r="B17" s="94" t="s">
        <v>89</v>
      </c>
      <c r="C17" s="95"/>
      <c r="D17" s="95"/>
      <c r="E17" s="95">
        <f t="shared" si="0"/>
        <v>0</v>
      </c>
    </row>
    <row r="18" outlineLevel="1" spans="1:5">
      <c r="A18" s="90" t="s">
        <v>90</v>
      </c>
      <c r="B18" s="91" t="s">
        <v>91</v>
      </c>
      <c r="C18" s="92">
        <f>SUM(C19:C26)</f>
        <v>868</v>
      </c>
      <c r="D18" s="92">
        <f>SUM(D19:D26)</f>
        <v>0</v>
      </c>
      <c r="E18" s="92">
        <f>SUM(E19:E26)</f>
        <v>-868</v>
      </c>
    </row>
    <row r="19" ht="15.6" customHeight="1" outlineLevel="2" spans="1:5">
      <c r="A19" s="93" t="s">
        <v>92</v>
      </c>
      <c r="B19" s="94" t="s">
        <v>69</v>
      </c>
      <c r="C19" s="95">
        <v>832</v>
      </c>
      <c r="D19" s="95"/>
      <c r="E19" s="95">
        <f t="shared" si="0"/>
        <v>-832</v>
      </c>
    </row>
    <row r="20" ht="15.6" customHeight="1" outlineLevel="2" spans="1:5">
      <c r="A20" s="93" t="s">
        <v>93</v>
      </c>
      <c r="B20" s="94" t="s">
        <v>71</v>
      </c>
      <c r="C20" s="95">
        <v>36</v>
      </c>
      <c r="D20" s="95"/>
      <c r="E20" s="95">
        <f t="shared" si="0"/>
        <v>-36</v>
      </c>
    </row>
    <row r="21" ht="15.6" customHeight="1" outlineLevel="2" spans="1:5">
      <c r="A21" s="93" t="s">
        <v>94</v>
      </c>
      <c r="B21" s="94" t="s">
        <v>73</v>
      </c>
      <c r="C21" s="95"/>
      <c r="D21" s="95"/>
      <c r="E21" s="95">
        <f t="shared" si="0"/>
        <v>0</v>
      </c>
    </row>
    <row r="22" ht="15.6" customHeight="1" outlineLevel="2" spans="1:5">
      <c r="A22" s="93" t="s">
        <v>95</v>
      </c>
      <c r="B22" s="94" t="s">
        <v>96</v>
      </c>
      <c r="C22" s="95"/>
      <c r="D22" s="95"/>
      <c r="E22" s="95">
        <f t="shared" si="0"/>
        <v>0</v>
      </c>
    </row>
    <row r="23" ht="15.6" customHeight="1" outlineLevel="2" spans="1:5">
      <c r="A23" s="93" t="s">
        <v>97</v>
      </c>
      <c r="B23" s="94" t="s">
        <v>98</v>
      </c>
      <c r="C23" s="95"/>
      <c r="D23" s="95"/>
      <c r="E23" s="95">
        <f t="shared" si="0"/>
        <v>0</v>
      </c>
    </row>
    <row r="24" ht="15.6" customHeight="1" outlineLevel="2" spans="1:5">
      <c r="A24" s="93" t="s">
        <v>99</v>
      </c>
      <c r="B24" s="94" t="s">
        <v>100</v>
      </c>
      <c r="C24" s="95"/>
      <c r="D24" s="95"/>
      <c r="E24" s="95">
        <f t="shared" si="0"/>
        <v>0</v>
      </c>
    </row>
    <row r="25" ht="15.6" customHeight="1" outlineLevel="2" spans="1:5">
      <c r="A25" s="93" t="s">
        <v>101</v>
      </c>
      <c r="B25" s="94" t="s">
        <v>87</v>
      </c>
      <c r="C25" s="95"/>
      <c r="D25" s="95"/>
      <c r="E25" s="95">
        <f t="shared" si="0"/>
        <v>0</v>
      </c>
    </row>
    <row r="26" ht="15.6" customHeight="1" outlineLevel="2" spans="1:5">
      <c r="A26" s="93" t="s">
        <v>102</v>
      </c>
      <c r="B26" s="94" t="s">
        <v>103</v>
      </c>
      <c r="C26" s="95"/>
      <c r="D26" s="95"/>
      <c r="E26" s="95">
        <f t="shared" si="0"/>
        <v>0</v>
      </c>
    </row>
    <row r="27" outlineLevel="1" spans="1:5">
      <c r="A27" s="90" t="s">
        <v>104</v>
      </c>
      <c r="B27" s="91" t="s">
        <v>105</v>
      </c>
      <c r="C27" s="92">
        <f>SUM(C28:C37)</f>
        <v>27839</v>
      </c>
      <c r="D27" s="92">
        <f>SUM(D28:D37)</f>
        <v>0</v>
      </c>
      <c r="E27" s="92">
        <f>SUM(E28:E37)</f>
        <v>-27839</v>
      </c>
    </row>
    <row r="28" ht="15.6" customHeight="1" outlineLevel="2" spans="1:5">
      <c r="A28" s="93" t="s">
        <v>106</v>
      </c>
      <c r="B28" s="94" t="s">
        <v>69</v>
      </c>
      <c r="C28" s="95">
        <v>18102</v>
      </c>
      <c r="D28" s="95"/>
      <c r="E28" s="95">
        <f t="shared" si="0"/>
        <v>-18102</v>
      </c>
    </row>
    <row r="29" ht="15.6" customHeight="1" outlineLevel="2" spans="1:5">
      <c r="A29" s="93" t="s">
        <v>107</v>
      </c>
      <c r="B29" s="94" t="s">
        <v>71</v>
      </c>
      <c r="C29" s="95">
        <f>4654+4700</f>
        <v>9354</v>
      </c>
      <c r="D29" s="95"/>
      <c r="E29" s="95">
        <f t="shared" si="0"/>
        <v>-9354</v>
      </c>
    </row>
    <row r="30" ht="15.6" customHeight="1" outlineLevel="2" spans="1:5">
      <c r="A30" s="93" t="s">
        <v>108</v>
      </c>
      <c r="B30" s="94" t="s">
        <v>73</v>
      </c>
      <c r="C30" s="95"/>
      <c r="D30" s="95"/>
      <c r="E30" s="95">
        <f t="shared" si="0"/>
        <v>0</v>
      </c>
    </row>
    <row r="31" ht="15.6" customHeight="1" outlineLevel="2" spans="1:5">
      <c r="A31" s="93" t="s">
        <v>109</v>
      </c>
      <c r="B31" s="94" t="s">
        <v>110</v>
      </c>
      <c r="C31" s="95"/>
      <c r="D31" s="95"/>
      <c r="E31" s="95">
        <f t="shared" si="0"/>
        <v>0</v>
      </c>
    </row>
    <row r="32" ht="15.6" customHeight="1" outlineLevel="2" spans="1:5">
      <c r="A32" s="93" t="s">
        <v>111</v>
      </c>
      <c r="B32" s="94" t="s">
        <v>112</v>
      </c>
      <c r="C32" s="95"/>
      <c r="D32" s="95"/>
      <c r="E32" s="95">
        <f t="shared" si="0"/>
        <v>0</v>
      </c>
    </row>
    <row r="33" ht="15.6" customHeight="1" outlineLevel="2" spans="1:5">
      <c r="A33" s="93" t="s">
        <v>113</v>
      </c>
      <c r="B33" s="94" t="s">
        <v>114</v>
      </c>
      <c r="C33" s="95"/>
      <c r="D33" s="95"/>
      <c r="E33" s="95">
        <f t="shared" si="0"/>
        <v>0</v>
      </c>
    </row>
    <row r="34" ht="15.6" customHeight="1" outlineLevel="2" spans="1:5">
      <c r="A34" s="93" t="s">
        <v>115</v>
      </c>
      <c r="B34" s="94" t="s">
        <v>116</v>
      </c>
      <c r="C34" s="95">
        <v>61</v>
      </c>
      <c r="D34" s="95"/>
      <c r="E34" s="95">
        <f t="shared" si="0"/>
        <v>-61</v>
      </c>
    </row>
    <row r="35" ht="15.6" customHeight="1" outlineLevel="2" spans="1:5">
      <c r="A35" s="93" t="s">
        <v>117</v>
      </c>
      <c r="B35" s="94" t="s">
        <v>118</v>
      </c>
      <c r="C35" s="95"/>
      <c r="D35" s="95"/>
      <c r="E35" s="95">
        <f t="shared" si="0"/>
        <v>0</v>
      </c>
    </row>
    <row r="36" ht="15.6" customHeight="1" outlineLevel="2" spans="1:5">
      <c r="A36" s="93" t="s">
        <v>119</v>
      </c>
      <c r="B36" s="94" t="s">
        <v>87</v>
      </c>
      <c r="C36" s="95"/>
      <c r="D36" s="95"/>
      <c r="E36" s="95">
        <f t="shared" si="0"/>
        <v>0</v>
      </c>
    </row>
    <row r="37" ht="15.6" customHeight="1" outlineLevel="2" spans="1:5">
      <c r="A37" s="93" t="s">
        <v>120</v>
      </c>
      <c r="B37" s="94" t="s">
        <v>121</v>
      </c>
      <c r="C37" s="95">
        <v>322</v>
      </c>
      <c r="D37" s="95"/>
      <c r="E37" s="95">
        <f t="shared" si="0"/>
        <v>-322</v>
      </c>
    </row>
    <row r="38" outlineLevel="1" spans="1:5">
      <c r="A38" s="90" t="s">
        <v>122</v>
      </c>
      <c r="B38" s="91" t="s">
        <v>123</v>
      </c>
      <c r="C38" s="92">
        <f>SUM(C39:C48)</f>
        <v>575</v>
      </c>
      <c r="D38" s="92">
        <f>SUM(D39:D48)</f>
        <v>0</v>
      </c>
      <c r="E38" s="92">
        <f>SUM(E39:E48)</f>
        <v>-575</v>
      </c>
    </row>
    <row r="39" ht="15.6" customHeight="1" outlineLevel="2" spans="1:5">
      <c r="A39" s="93" t="s">
        <v>124</v>
      </c>
      <c r="B39" s="94" t="s">
        <v>69</v>
      </c>
      <c r="C39" s="95">
        <v>355</v>
      </c>
      <c r="D39" s="95"/>
      <c r="E39" s="95">
        <f t="shared" si="0"/>
        <v>-355</v>
      </c>
    </row>
    <row r="40" ht="15.6" customHeight="1" outlineLevel="2" spans="1:5">
      <c r="A40" s="93" t="s">
        <v>125</v>
      </c>
      <c r="B40" s="94" t="s">
        <v>71</v>
      </c>
      <c r="C40" s="95">
        <v>220</v>
      </c>
      <c r="D40" s="95"/>
      <c r="E40" s="95">
        <f t="shared" si="0"/>
        <v>-220</v>
      </c>
    </row>
    <row r="41" ht="15.6" customHeight="1" outlineLevel="2" spans="1:5">
      <c r="A41" s="93" t="s">
        <v>126</v>
      </c>
      <c r="B41" s="94" t="s">
        <v>73</v>
      </c>
      <c r="C41" s="95"/>
      <c r="D41" s="95"/>
      <c r="E41" s="95">
        <f t="shared" si="0"/>
        <v>0</v>
      </c>
    </row>
    <row r="42" ht="15.6" customHeight="1" outlineLevel="2" spans="1:5">
      <c r="A42" s="93" t="s">
        <v>127</v>
      </c>
      <c r="B42" s="94" t="s">
        <v>128</v>
      </c>
      <c r="C42" s="95"/>
      <c r="D42" s="95"/>
      <c r="E42" s="95">
        <f t="shared" si="0"/>
        <v>0</v>
      </c>
    </row>
    <row r="43" ht="15.6" customHeight="1" outlineLevel="2" spans="1:5">
      <c r="A43" s="93" t="s">
        <v>129</v>
      </c>
      <c r="B43" s="94" t="s">
        <v>130</v>
      </c>
      <c r="C43" s="95"/>
      <c r="D43" s="95"/>
      <c r="E43" s="95">
        <f t="shared" si="0"/>
        <v>0</v>
      </c>
    </row>
    <row r="44" ht="15.6" customHeight="1" outlineLevel="2" spans="1:5">
      <c r="A44" s="93" t="s">
        <v>131</v>
      </c>
      <c r="B44" s="94" t="s">
        <v>132</v>
      </c>
      <c r="C44" s="95"/>
      <c r="D44" s="95"/>
      <c r="E44" s="95">
        <f t="shared" si="0"/>
        <v>0</v>
      </c>
    </row>
    <row r="45" ht="15.6" customHeight="1" outlineLevel="2" spans="1:5">
      <c r="A45" s="93" t="s">
        <v>133</v>
      </c>
      <c r="B45" s="94" t="s">
        <v>134</v>
      </c>
      <c r="C45" s="95"/>
      <c r="D45" s="95"/>
      <c r="E45" s="95">
        <f t="shared" si="0"/>
        <v>0</v>
      </c>
    </row>
    <row r="46" ht="15.6" customHeight="1" outlineLevel="2" spans="1:5">
      <c r="A46" s="93" t="s">
        <v>135</v>
      </c>
      <c r="B46" s="94" t="s">
        <v>136</v>
      </c>
      <c r="C46" s="95"/>
      <c r="D46" s="95"/>
      <c r="E46" s="95">
        <f t="shared" si="0"/>
        <v>0</v>
      </c>
    </row>
    <row r="47" ht="15.6" customHeight="1" outlineLevel="2" spans="1:5">
      <c r="A47" s="93" t="s">
        <v>137</v>
      </c>
      <c r="B47" s="94" t="s">
        <v>87</v>
      </c>
      <c r="C47" s="95"/>
      <c r="D47" s="95"/>
      <c r="E47" s="95">
        <f t="shared" si="0"/>
        <v>0</v>
      </c>
    </row>
    <row r="48" ht="15.6" customHeight="1" outlineLevel="2" spans="1:5">
      <c r="A48" s="93" t="s">
        <v>138</v>
      </c>
      <c r="B48" s="94" t="s">
        <v>139</v>
      </c>
      <c r="C48" s="95"/>
      <c r="D48" s="95"/>
      <c r="E48" s="95">
        <f t="shared" si="0"/>
        <v>0</v>
      </c>
    </row>
    <row r="49" outlineLevel="1" spans="1:5">
      <c r="A49" s="90" t="s">
        <v>140</v>
      </c>
      <c r="B49" s="91" t="s">
        <v>141</v>
      </c>
      <c r="C49" s="92">
        <f>SUM(C50:C59)</f>
        <v>200</v>
      </c>
      <c r="D49" s="92">
        <f>SUM(D50:D59)</f>
        <v>0</v>
      </c>
      <c r="E49" s="92">
        <f>SUM(E50:E59)</f>
        <v>-200</v>
      </c>
    </row>
    <row r="50" ht="15.6" customHeight="1" outlineLevel="2" spans="1:5">
      <c r="A50" s="93" t="s">
        <v>142</v>
      </c>
      <c r="B50" s="94" t="s">
        <v>69</v>
      </c>
      <c r="C50" s="95">
        <v>123</v>
      </c>
      <c r="D50" s="95"/>
      <c r="E50" s="95">
        <f t="shared" si="0"/>
        <v>-123</v>
      </c>
    </row>
    <row r="51" ht="15.6" customHeight="1" outlineLevel="2" spans="1:5">
      <c r="A51" s="93" t="s">
        <v>143</v>
      </c>
      <c r="B51" s="94" t="s">
        <v>71</v>
      </c>
      <c r="C51" s="95">
        <v>57</v>
      </c>
      <c r="D51" s="95"/>
      <c r="E51" s="95">
        <f t="shared" si="0"/>
        <v>-57</v>
      </c>
    </row>
    <row r="52" ht="15.6" customHeight="1" outlineLevel="2" spans="1:5">
      <c r="A52" s="93" t="s">
        <v>144</v>
      </c>
      <c r="B52" s="94" t="s">
        <v>73</v>
      </c>
      <c r="C52" s="95"/>
      <c r="D52" s="95"/>
      <c r="E52" s="95">
        <f t="shared" si="0"/>
        <v>0</v>
      </c>
    </row>
    <row r="53" ht="15.6" customHeight="1" outlineLevel="2" spans="1:5">
      <c r="A53" s="93" t="s">
        <v>145</v>
      </c>
      <c r="B53" s="94" t="s">
        <v>146</v>
      </c>
      <c r="C53" s="95"/>
      <c r="D53" s="95"/>
      <c r="E53" s="95">
        <f t="shared" si="0"/>
        <v>0</v>
      </c>
    </row>
    <row r="54" ht="15.6" customHeight="1" outlineLevel="2" spans="1:5">
      <c r="A54" s="93" t="s">
        <v>147</v>
      </c>
      <c r="B54" s="94" t="s">
        <v>148</v>
      </c>
      <c r="C54" s="95"/>
      <c r="D54" s="95"/>
      <c r="E54" s="95">
        <f t="shared" si="0"/>
        <v>0</v>
      </c>
    </row>
    <row r="55" ht="15.6" customHeight="1" outlineLevel="2" spans="1:5">
      <c r="A55" s="93" t="s">
        <v>149</v>
      </c>
      <c r="B55" s="94" t="s">
        <v>150</v>
      </c>
      <c r="C55" s="95"/>
      <c r="D55" s="95"/>
      <c r="E55" s="95">
        <f t="shared" si="0"/>
        <v>0</v>
      </c>
    </row>
    <row r="56" ht="15.6" customHeight="1" outlineLevel="2" spans="1:5">
      <c r="A56" s="93" t="s">
        <v>151</v>
      </c>
      <c r="B56" s="94" t="s">
        <v>152</v>
      </c>
      <c r="C56" s="95"/>
      <c r="D56" s="95"/>
      <c r="E56" s="95">
        <f t="shared" si="0"/>
        <v>0</v>
      </c>
    </row>
    <row r="57" ht="15.6" customHeight="1" outlineLevel="2" spans="1:5">
      <c r="A57" s="93" t="s">
        <v>153</v>
      </c>
      <c r="B57" s="94" t="s">
        <v>154</v>
      </c>
      <c r="C57" s="95">
        <v>20</v>
      </c>
      <c r="D57" s="95"/>
      <c r="E57" s="95">
        <f t="shared" si="0"/>
        <v>-20</v>
      </c>
    </row>
    <row r="58" ht="15.6" customHeight="1" outlineLevel="2" spans="1:5">
      <c r="A58" s="93" t="s">
        <v>155</v>
      </c>
      <c r="B58" s="94" t="s">
        <v>87</v>
      </c>
      <c r="C58" s="95"/>
      <c r="D58" s="95"/>
      <c r="E58" s="95">
        <f t="shared" si="0"/>
        <v>0</v>
      </c>
    </row>
    <row r="59" ht="15.6" customHeight="1" outlineLevel="2" spans="1:5">
      <c r="A59" s="93" t="s">
        <v>156</v>
      </c>
      <c r="B59" s="94" t="s">
        <v>157</v>
      </c>
      <c r="C59" s="95"/>
      <c r="D59" s="95"/>
      <c r="E59" s="95">
        <f t="shared" si="0"/>
        <v>0</v>
      </c>
    </row>
    <row r="60" outlineLevel="1" spans="1:5">
      <c r="A60" s="90" t="s">
        <v>158</v>
      </c>
      <c r="B60" s="91" t="s">
        <v>159</v>
      </c>
      <c r="C60" s="92">
        <f>SUM(C61:C70)</f>
        <v>2652</v>
      </c>
      <c r="D60" s="92">
        <f>SUM(D61:D70)</f>
        <v>0</v>
      </c>
      <c r="E60" s="92">
        <f>SUM(E61:E70)</f>
        <v>-2652</v>
      </c>
    </row>
    <row r="61" ht="15.6" customHeight="1" outlineLevel="2" spans="1:5">
      <c r="A61" s="93" t="s">
        <v>160</v>
      </c>
      <c r="B61" s="94" t="s">
        <v>69</v>
      </c>
      <c r="C61" s="95">
        <v>899</v>
      </c>
      <c r="D61" s="95"/>
      <c r="E61" s="95">
        <f t="shared" si="0"/>
        <v>-899</v>
      </c>
    </row>
    <row r="62" ht="15.6" customHeight="1" outlineLevel="2" spans="1:5">
      <c r="A62" s="93" t="s">
        <v>161</v>
      </c>
      <c r="B62" s="94" t="s">
        <v>71</v>
      </c>
      <c r="C62" s="95">
        <v>195</v>
      </c>
      <c r="D62" s="95"/>
      <c r="E62" s="95">
        <f t="shared" si="0"/>
        <v>-195</v>
      </c>
    </row>
    <row r="63" ht="15.6" customHeight="1" outlineLevel="2" spans="1:5">
      <c r="A63" s="93" t="s">
        <v>162</v>
      </c>
      <c r="B63" s="94" t="s">
        <v>73</v>
      </c>
      <c r="C63" s="95"/>
      <c r="D63" s="95"/>
      <c r="E63" s="95">
        <f t="shared" si="0"/>
        <v>0</v>
      </c>
    </row>
    <row r="64" ht="15.6" customHeight="1" outlineLevel="2" spans="1:5">
      <c r="A64" s="93" t="s">
        <v>163</v>
      </c>
      <c r="B64" s="94" t="s">
        <v>164</v>
      </c>
      <c r="C64" s="95"/>
      <c r="D64" s="95"/>
      <c r="E64" s="95">
        <f t="shared" si="0"/>
        <v>0</v>
      </c>
    </row>
    <row r="65" ht="15.6" customHeight="1" outlineLevel="2" spans="1:5">
      <c r="A65" s="93" t="s">
        <v>165</v>
      </c>
      <c r="B65" s="94" t="s">
        <v>166</v>
      </c>
      <c r="C65" s="95"/>
      <c r="D65" s="95"/>
      <c r="E65" s="95">
        <f t="shared" si="0"/>
        <v>0</v>
      </c>
    </row>
    <row r="66" ht="15.6" customHeight="1" outlineLevel="2" spans="1:5">
      <c r="A66" s="93" t="s">
        <v>167</v>
      </c>
      <c r="B66" s="94" t="s">
        <v>168</v>
      </c>
      <c r="C66" s="95"/>
      <c r="D66" s="95"/>
      <c r="E66" s="95">
        <f t="shared" si="0"/>
        <v>0</v>
      </c>
    </row>
    <row r="67" ht="15.6" customHeight="1" outlineLevel="2" spans="1:5">
      <c r="A67" s="93" t="s">
        <v>169</v>
      </c>
      <c r="B67" s="94" t="s">
        <v>170</v>
      </c>
      <c r="C67" s="95"/>
      <c r="D67" s="95"/>
      <c r="E67" s="95">
        <f t="shared" si="0"/>
        <v>0</v>
      </c>
    </row>
    <row r="68" ht="15.6" customHeight="1" outlineLevel="2" spans="1:5">
      <c r="A68" s="93" t="s">
        <v>171</v>
      </c>
      <c r="B68" s="94" t="s">
        <v>172</v>
      </c>
      <c r="C68" s="95">
        <v>256</v>
      </c>
      <c r="D68" s="95"/>
      <c r="E68" s="95">
        <f t="shared" si="0"/>
        <v>-256</v>
      </c>
    </row>
    <row r="69" ht="15.6" customHeight="1" outlineLevel="2" spans="1:5">
      <c r="A69" s="93" t="s">
        <v>173</v>
      </c>
      <c r="B69" s="94" t="s">
        <v>87</v>
      </c>
      <c r="C69" s="95">
        <v>1302</v>
      </c>
      <c r="D69" s="95"/>
      <c r="E69" s="95">
        <f t="shared" si="0"/>
        <v>-1302</v>
      </c>
    </row>
    <row r="70" ht="15.6" customHeight="1" outlineLevel="2" spans="1:5">
      <c r="A70" s="93" t="s">
        <v>174</v>
      </c>
      <c r="B70" s="94" t="s">
        <v>175</v>
      </c>
      <c r="C70" s="95"/>
      <c r="D70" s="95"/>
      <c r="E70" s="95">
        <f t="shared" si="0"/>
        <v>0</v>
      </c>
    </row>
    <row r="71" outlineLevel="1" spans="1:5">
      <c r="A71" s="90" t="s">
        <v>176</v>
      </c>
      <c r="B71" s="91" t="s">
        <v>177</v>
      </c>
      <c r="C71" s="92">
        <f>SUM(C72:C78)</f>
        <v>2500</v>
      </c>
      <c r="D71" s="92">
        <f>SUM(D72:D78)</f>
        <v>0</v>
      </c>
      <c r="E71" s="92">
        <f>SUM(E72:E78)</f>
        <v>-2500</v>
      </c>
    </row>
    <row r="72" ht="15.6" customHeight="1" outlineLevel="2" spans="1:5">
      <c r="A72" s="93" t="s">
        <v>178</v>
      </c>
      <c r="B72" s="94" t="s">
        <v>69</v>
      </c>
      <c r="C72" s="95"/>
      <c r="D72" s="95"/>
      <c r="E72" s="95">
        <f t="shared" ref="E72:E135" si="1">D72-C72</f>
        <v>0</v>
      </c>
    </row>
    <row r="73" ht="15.6" customHeight="1" outlineLevel="2" spans="1:5">
      <c r="A73" s="93" t="s">
        <v>179</v>
      </c>
      <c r="B73" s="94" t="s">
        <v>71</v>
      </c>
      <c r="C73" s="95"/>
      <c r="D73" s="95"/>
      <c r="E73" s="95">
        <f t="shared" si="1"/>
        <v>0</v>
      </c>
    </row>
    <row r="74" ht="15.6" customHeight="1" outlineLevel="2" spans="1:5">
      <c r="A74" s="93" t="s">
        <v>180</v>
      </c>
      <c r="B74" s="94" t="s">
        <v>73</v>
      </c>
      <c r="C74" s="95"/>
      <c r="D74" s="95"/>
      <c r="E74" s="95">
        <f t="shared" si="1"/>
        <v>0</v>
      </c>
    </row>
    <row r="75" ht="15.6" customHeight="1" outlineLevel="2" spans="1:5">
      <c r="A75" s="93" t="s">
        <v>181</v>
      </c>
      <c r="B75" s="94" t="s">
        <v>170</v>
      </c>
      <c r="C75" s="95"/>
      <c r="D75" s="95"/>
      <c r="E75" s="95">
        <f t="shared" si="1"/>
        <v>0</v>
      </c>
    </row>
    <row r="76" ht="15.6" customHeight="1" outlineLevel="2" spans="1:5">
      <c r="A76" s="93" t="s">
        <v>182</v>
      </c>
      <c r="B76" s="94" t="s">
        <v>183</v>
      </c>
      <c r="C76" s="95">
        <v>2500</v>
      </c>
      <c r="D76" s="95"/>
      <c r="E76" s="95">
        <f t="shared" si="1"/>
        <v>-2500</v>
      </c>
    </row>
    <row r="77" ht="15.6" customHeight="1" outlineLevel="2" spans="1:5">
      <c r="A77" s="93" t="s">
        <v>184</v>
      </c>
      <c r="B77" s="94" t="s">
        <v>87</v>
      </c>
      <c r="C77" s="95"/>
      <c r="D77" s="95"/>
      <c r="E77" s="95">
        <f t="shared" si="1"/>
        <v>0</v>
      </c>
    </row>
    <row r="78" ht="15.6" customHeight="1" outlineLevel="2" spans="1:5">
      <c r="A78" s="93" t="s">
        <v>185</v>
      </c>
      <c r="B78" s="94" t="s">
        <v>186</v>
      </c>
      <c r="C78" s="95"/>
      <c r="D78" s="95"/>
      <c r="E78" s="95">
        <f t="shared" si="1"/>
        <v>0</v>
      </c>
    </row>
    <row r="79" outlineLevel="1" spans="1:5">
      <c r="A79" s="90" t="s">
        <v>187</v>
      </c>
      <c r="B79" s="91" t="s">
        <v>188</v>
      </c>
      <c r="C79" s="92">
        <f>SUM(C80:C87)</f>
        <v>289</v>
      </c>
      <c r="D79" s="92">
        <f>SUM(D80:D87)</f>
        <v>0</v>
      </c>
      <c r="E79" s="92">
        <f>SUM(E80:E87)</f>
        <v>-289</v>
      </c>
    </row>
    <row r="80" ht="15.6" customHeight="1" outlineLevel="2" spans="1:5">
      <c r="A80" s="93" t="s">
        <v>189</v>
      </c>
      <c r="B80" s="94" t="s">
        <v>69</v>
      </c>
      <c r="C80" s="95">
        <v>256</v>
      </c>
      <c r="D80" s="95"/>
      <c r="E80" s="95">
        <f t="shared" si="1"/>
        <v>-256</v>
      </c>
    </row>
    <row r="81" ht="15.6" customHeight="1" outlineLevel="2" spans="1:5">
      <c r="A81" s="93" t="s">
        <v>190</v>
      </c>
      <c r="B81" s="94" t="s">
        <v>71</v>
      </c>
      <c r="C81" s="95">
        <v>33</v>
      </c>
      <c r="D81" s="95"/>
      <c r="E81" s="95">
        <f t="shared" si="1"/>
        <v>-33</v>
      </c>
    </row>
    <row r="82" ht="15.6" customHeight="1" outlineLevel="2" spans="1:5">
      <c r="A82" s="93" t="s">
        <v>191</v>
      </c>
      <c r="B82" s="94" t="s">
        <v>73</v>
      </c>
      <c r="C82" s="95"/>
      <c r="D82" s="95"/>
      <c r="E82" s="95">
        <f t="shared" si="1"/>
        <v>0</v>
      </c>
    </row>
    <row r="83" ht="15.6" customHeight="1" outlineLevel="2" spans="1:5">
      <c r="A83" s="93" t="s">
        <v>192</v>
      </c>
      <c r="B83" s="94" t="s">
        <v>193</v>
      </c>
      <c r="C83" s="95"/>
      <c r="D83" s="95"/>
      <c r="E83" s="95">
        <f t="shared" si="1"/>
        <v>0</v>
      </c>
    </row>
    <row r="84" ht="15.6" customHeight="1" outlineLevel="2" spans="1:5">
      <c r="A84" s="93" t="s">
        <v>194</v>
      </c>
      <c r="B84" s="94" t="s">
        <v>195</v>
      </c>
      <c r="C84" s="95"/>
      <c r="D84" s="95"/>
      <c r="E84" s="95">
        <f t="shared" si="1"/>
        <v>0</v>
      </c>
    </row>
    <row r="85" ht="15.6" customHeight="1" outlineLevel="2" spans="1:5">
      <c r="A85" s="93" t="s">
        <v>196</v>
      </c>
      <c r="B85" s="94" t="s">
        <v>170</v>
      </c>
      <c r="C85" s="95"/>
      <c r="D85" s="95"/>
      <c r="E85" s="95">
        <f t="shared" si="1"/>
        <v>0</v>
      </c>
    </row>
    <row r="86" ht="15.6" customHeight="1" outlineLevel="2" spans="1:5">
      <c r="A86" s="93" t="s">
        <v>197</v>
      </c>
      <c r="B86" s="94" t="s">
        <v>87</v>
      </c>
      <c r="C86" s="95"/>
      <c r="D86" s="95"/>
      <c r="E86" s="95">
        <f t="shared" si="1"/>
        <v>0</v>
      </c>
    </row>
    <row r="87" ht="15.6" customHeight="1" outlineLevel="2" spans="1:5">
      <c r="A87" s="93" t="s">
        <v>198</v>
      </c>
      <c r="B87" s="94" t="s">
        <v>199</v>
      </c>
      <c r="C87" s="95"/>
      <c r="D87" s="95"/>
      <c r="E87" s="95">
        <f t="shared" si="1"/>
        <v>0</v>
      </c>
    </row>
    <row r="88" outlineLevel="1" spans="1:5">
      <c r="A88" s="90" t="s">
        <v>200</v>
      </c>
      <c r="B88" s="91" t="s">
        <v>201</v>
      </c>
      <c r="C88" s="92">
        <f>SUM(C89:C100)</f>
        <v>0</v>
      </c>
      <c r="D88" s="92">
        <f>SUM(D89:D100)</f>
        <v>0</v>
      </c>
      <c r="E88" s="92">
        <f>SUM(E89:E100)</f>
        <v>0</v>
      </c>
    </row>
    <row r="89" ht="15.6" customHeight="1" outlineLevel="2" spans="1:5">
      <c r="A89" s="93" t="s">
        <v>202</v>
      </c>
      <c r="B89" s="94" t="s">
        <v>69</v>
      </c>
      <c r="C89" s="95"/>
      <c r="D89" s="95"/>
      <c r="E89" s="95">
        <f t="shared" si="1"/>
        <v>0</v>
      </c>
    </row>
    <row r="90" ht="15.6" customHeight="1" outlineLevel="2" spans="1:5">
      <c r="A90" s="93" t="s">
        <v>203</v>
      </c>
      <c r="B90" s="94" t="s">
        <v>71</v>
      </c>
      <c r="C90" s="95"/>
      <c r="D90" s="95"/>
      <c r="E90" s="95">
        <f t="shared" si="1"/>
        <v>0</v>
      </c>
    </row>
    <row r="91" ht="15.6" customHeight="1" outlineLevel="2" spans="1:5">
      <c r="A91" s="93" t="s">
        <v>204</v>
      </c>
      <c r="B91" s="94" t="s">
        <v>73</v>
      </c>
      <c r="C91" s="95"/>
      <c r="D91" s="95"/>
      <c r="E91" s="95">
        <f t="shared" si="1"/>
        <v>0</v>
      </c>
    </row>
    <row r="92" ht="15.6" customHeight="1" outlineLevel="2" spans="1:5">
      <c r="A92" s="93" t="s">
        <v>205</v>
      </c>
      <c r="B92" s="94" t="s">
        <v>206</v>
      </c>
      <c r="C92" s="95"/>
      <c r="D92" s="95"/>
      <c r="E92" s="95">
        <f t="shared" si="1"/>
        <v>0</v>
      </c>
    </row>
    <row r="93" ht="15.6" customHeight="1" outlineLevel="2" spans="1:5">
      <c r="A93" s="93" t="s">
        <v>207</v>
      </c>
      <c r="B93" s="94" t="s">
        <v>208</v>
      </c>
      <c r="C93" s="95"/>
      <c r="D93" s="95"/>
      <c r="E93" s="95">
        <f t="shared" si="1"/>
        <v>0</v>
      </c>
    </row>
    <row r="94" ht="15.6" customHeight="1" outlineLevel="2" spans="1:5">
      <c r="A94" s="93" t="s">
        <v>209</v>
      </c>
      <c r="B94" s="94" t="s">
        <v>170</v>
      </c>
      <c r="C94" s="95"/>
      <c r="D94" s="95"/>
      <c r="E94" s="95">
        <f t="shared" si="1"/>
        <v>0</v>
      </c>
    </row>
    <row r="95" ht="15.6" customHeight="1" outlineLevel="2" spans="1:5">
      <c r="A95" s="93" t="s">
        <v>210</v>
      </c>
      <c r="B95" s="94" t="s">
        <v>211</v>
      </c>
      <c r="C95" s="95"/>
      <c r="D95" s="95"/>
      <c r="E95" s="95">
        <f t="shared" si="1"/>
        <v>0</v>
      </c>
    </row>
    <row r="96" ht="15.6" customHeight="1" outlineLevel="2" spans="1:5">
      <c r="A96" s="93" t="s">
        <v>212</v>
      </c>
      <c r="B96" s="94" t="s">
        <v>213</v>
      </c>
      <c r="C96" s="95"/>
      <c r="D96" s="95"/>
      <c r="E96" s="95">
        <f t="shared" si="1"/>
        <v>0</v>
      </c>
    </row>
    <row r="97" ht="15.6" customHeight="1" outlineLevel="2" spans="1:5">
      <c r="A97" s="93" t="s">
        <v>214</v>
      </c>
      <c r="B97" s="94" t="s">
        <v>215</v>
      </c>
      <c r="C97" s="95"/>
      <c r="D97" s="95"/>
      <c r="E97" s="95">
        <f t="shared" si="1"/>
        <v>0</v>
      </c>
    </row>
    <row r="98" ht="15.6" customHeight="1" outlineLevel="2" spans="1:5">
      <c r="A98" s="93" t="s">
        <v>216</v>
      </c>
      <c r="B98" s="94" t="s">
        <v>217</v>
      </c>
      <c r="C98" s="95"/>
      <c r="D98" s="95"/>
      <c r="E98" s="95">
        <f t="shared" si="1"/>
        <v>0</v>
      </c>
    </row>
    <row r="99" ht="15.6" customHeight="1" outlineLevel="2" spans="1:5">
      <c r="A99" s="93" t="s">
        <v>218</v>
      </c>
      <c r="B99" s="94" t="s">
        <v>87</v>
      </c>
      <c r="C99" s="95"/>
      <c r="D99" s="95"/>
      <c r="E99" s="95">
        <f t="shared" si="1"/>
        <v>0</v>
      </c>
    </row>
    <row r="100" ht="15.6" customHeight="1" outlineLevel="2" spans="1:5">
      <c r="A100" s="93" t="s">
        <v>219</v>
      </c>
      <c r="B100" s="94" t="s">
        <v>220</v>
      </c>
      <c r="C100" s="95"/>
      <c r="D100" s="95"/>
      <c r="E100" s="95">
        <f t="shared" si="1"/>
        <v>0</v>
      </c>
    </row>
    <row r="101" outlineLevel="1" spans="1:5">
      <c r="A101" s="90" t="s">
        <v>221</v>
      </c>
      <c r="B101" s="91" t="s">
        <v>222</v>
      </c>
      <c r="C101" s="92">
        <f>SUM(C102:C109)</f>
        <v>1091</v>
      </c>
      <c r="D101" s="92">
        <f>SUM(D102:D109)</f>
        <v>0</v>
      </c>
      <c r="E101" s="92">
        <f>SUM(E102:E109)</f>
        <v>-1091</v>
      </c>
    </row>
    <row r="102" ht="15.6" customHeight="1" outlineLevel="2" spans="1:5">
      <c r="A102" s="93" t="s">
        <v>223</v>
      </c>
      <c r="B102" s="94" t="s">
        <v>69</v>
      </c>
      <c r="C102" s="95">
        <v>1035</v>
      </c>
      <c r="D102" s="95"/>
      <c r="E102" s="95">
        <f t="shared" si="1"/>
        <v>-1035</v>
      </c>
    </row>
    <row r="103" ht="15.6" customHeight="1" outlineLevel="2" spans="1:5">
      <c r="A103" s="93" t="s">
        <v>224</v>
      </c>
      <c r="B103" s="94" t="s">
        <v>71</v>
      </c>
      <c r="C103" s="95">
        <v>56</v>
      </c>
      <c r="D103" s="95"/>
      <c r="E103" s="95">
        <f t="shared" si="1"/>
        <v>-56</v>
      </c>
    </row>
    <row r="104" ht="15.6" customHeight="1" outlineLevel="2" spans="1:5">
      <c r="A104" s="93" t="s">
        <v>225</v>
      </c>
      <c r="B104" s="94" t="s">
        <v>73</v>
      </c>
      <c r="C104" s="95"/>
      <c r="D104" s="95"/>
      <c r="E104" s="95">
        <f t="shared" si="1"/>
        <v>0</v>
      </c>
    </row>
    <row r="105" ht="15.6" customHeight="1" outlineLevel="2" spans="1:5">
      <c r="A105" s="93" t="s">
        <v>226</v>
      </c>
      <c r="B105" s="94" t="s">
        <v>227</v>
      </c>
      <c r="C105" s="95"/>
      <c r="D105" s="95"/>
      <c r="E105" s="95">
        <f t="shared" si="1"/>
        <v>0</v>
      </c>
    </row>
    <row r="106" ht="15.6" customHeight="1" outlineLevel="2" spans="1:5">
      <c r="A106" s="93" t="s">
        <v>228</v>
      </c>
      <c r="B106" s="94" t="s">
        <v>229</v>
      </c>
      <c r="C106" s="95"/>
      <c r="D106" s="95"/>
      <c r="E106" s="95">
        <f t="shared" si="1"/>
        <v>0</v>
      </c>
    </row>
    <row r="107" ht="15.6" customHeight="1" outlineLevel="2" spans="1:5">
      <c r="A107" s="93" t="s">
        <v>230</v>
      </c>
      <c r="B107" s="94" t="s">
        <v>231</v>
      </c>
      <c r="C107" s="95"/>
      <c r="D107" s="95"/>
      <c r="E107" s="95">
        <f t="shared" si="1"/>
        <v>0</v>
      </c>
    </row>
    <row r="108" ht="15.6" customHeight="1" outlineLevel="2" spans="1:5">
      <c r="A108" s="93" t="s">
        <v>232</v>
      </c>
      <c r="B108" s="94" t="s">
        <v>87</v>
      </c>
      <c r="C108" s="95"/>
      <c r="D108" s="95"/>
      <c r="E108" s="95">
        <f t="shared" si="1"/>
        <v>0</v>
      </c>
    </row>
    <row r="109" ht="15.6" customHeight="1" outlineLevel="2" spans="1:5">
      <c r="A109" s="93" t="s">
        <v>233</v>
      </c>
      <c r="B109" s="94" t="s">
        <v>234</v>
      </c>
      <c r="C109" s="95"/>
      <c r="D109" s="95"/>
      <c r="E109" s="95">
        <f t="shared" si="1"/>
        <v>0</v>
      </c>
    </row>
    <row r="110" outlineLevel="1" spans="1:5">
      <c r="A110" s="90" t="s">
        <v>235</v>
      </c>
      <c r="B110" s="91" t="s">
        <v>236</v>
      </c>
      <c r="C110" s="92">
        <f>SUM(C111:C120)</f>
        <v>345</v>
      </c>
      <c r="D110" s="92">
        <f>SUM(D111:D120)</f>
        <v>0</v>
      </c>
      <c r="E110" s="92">
        <f>SUM(E111:E120)</f>
        <v>-345</v>
      </c>
    </row>
    <row r="111" ht="15.6" customHeight="1" outlineLevel="2" spans="1:5">
      <c r="A111" s="93" t="s">
        <v>237</v>
      </c>
      <c r="B111" s="94" t="s">
        <v>69</v>
      </c>
      <c r="C111" s="95"/>
      <c r="D111" s="95"/>
      <c r="E111" s="95">
        <f t="shared" si="1"/>
        <v>0</v>
      </c>
    </row>
    <row r="112" ht="15.6" customHeight="1" outlineLevel="2" spans="1:5">
      <c r="A112" s="93" t="s">
        <v>238</v>
      </c>
      <c r="B112" s="94" t="s">
        <v>71</v>
      </c>
      <c r="C112" s="95">
        <v>145</v>
      </c>
      <c r="D112" s="95"/>
      <c r="E112" s="95">
        <f t="shared" si="1"/>
        <v>-145</v>
      </c>
    </row>
    <row r="113" ht="15.6" customHeight="1" outlineLevel="2" spans="1:5">
      <c r="A113" s="93" t="s">
        <v>239</v>
      </c>
      <c r="B113" s="94" t="s">
        <v>73</v>
      </c>
      <c r="C113" s="95"/>
      <c r="D113" s="95"/>
      <c r="E113" s="95">
        <f t="shared" si="1"/>
        <v>0</v>
      </c>
    </row>
    <row r="114" ht="15.6" customHeight="1" outlineLevel="2" spans="1:5">
      <c r="A114" s="93" t="s">
        <v>240</v>
      </c>
      <c r="B114" s="94" t="s">
        <v>241</v>
      </c>
      <c r="C114" s="95"/>
      <c r="D114" s="95"/>
      <c r="E114" s="95">
        <f t="shared" si="1"/>
        <v>0</v>
      </c>
    </row>
    <row r="115" ht="15.6" customHeight="1" outlineLevel="2" spans="1:5">
      <c r="A115" s="93" t="s">
        <v>242</v>
      </c>
      <c r="B115" s="94" t="s">
        <v>243</v>
      </c>
      <c r="C115" s="95"/>
      <c r="D115" s="95"/>
      <c r="E115" s="95">
        <f t="shared" si="1"/>
        <v>0</v>
      </c>
    </row>
    <row r="116" ht="15.6" customHeight="1" outlineLevel="2" spans="1:5">
      <c r="A116" s="93" t="s">
        <v>244</v>
      </c>
      <c r="B116" s="94" t="s">
        <v>245</v>
      </c>
      <c r="C116" s="95"/>
      <c r="D116" s="95"/>
      <c r="E116" s="95">
        <f t="shared" si="1"/>
        <v>0</v>
      </c>
    </row>
    <row r="117" ht="15.6" customHeight="1" outlineLevel="2" spans="1:5">
      <c r="A117" s="93" t="s">
        <v>246</v>
      </c>
      <c r="B117" s="94" t="s">
        <v>247</v>
      </c>
      <c r="C117" s="95"/>
      <c r="D117" s="95"/>
      <c r="E117" s="95">
        <f t="shared" si="1"/>
        <v>0</v>
      </c>
    </row>
    <row r="118" ht="15.6" customHeight="1" outlineLevel="2" spans="1:5">
      <c r="A118" s="93" t="s">
        <v>248</v>
      </c>
      <c r="B118" s="94" t="s">
        <v>249</v>
      </c>
      <c r="C118" s="95">
        <v>200</v>
      </c>
      <c r="D118" s="95"/>
      <c r="E118" s="95">
        <f t="shared" si="1"/>
        <v>-200</v>
      </c>
    </row>
    <row r="119" ht="15.6" customHeight="1" outlineLevel="2" spans="1:5">
      <c r="A119" s="93" t="s">
        <v>250</v>
      </c>
      <c r="B119" s="94" t="s">
        <v>87</v>
      </c>
      <c r="C119" s="95"/>
      <c r="D119" s="95"/>
      <c r="E119" s="95">
        <f t="shared" si="1"/>
        <v>0</v>
      </c>
    </row>
    <row r="120" ht="15.6" customHeight="1" outlineLevel="2" spans="1:5">
      <c r="A120" s="93" t="s">
        <v>251</v>
      </c>
      <c r="B120" s="94" t="s">
        <v>252</v>
      </c>
      <c r="C120" s="95"/>
      <c r="D120" s="95"/>
      <c r="E120" s="95">
        <f t="shared" si="1"/>
        <v>0</v>
      </c>
    </row>
    <row r="121" outlineLevel="1" spans="1:5">
      <c r="A121" s="90" t="s">
        <v>253</v>
      </c>
      <c r="B121" s="91" t="s">
        <v>254</v>
      </c>
      <c r="C121" s="92">
        <f>SUM(C122:C132)</f>
        <v>0</v>
      </c>
      <c r="D121" s="92">
        <f>SUM(D122:D132)</f>
        <v>0</v>
      </c>
      <c r="E121" s="92">
        <f>SUM(E122:E132)</f>
        <v>0</v>
      </c>
    </row>
    <row r="122" ht="15.6" customHeight="1" outlineLevel="2" spans="1:5">
      <c r="A122" s="93" t="s">
        <v>255</v>
      </c>
      <c r="B122" s="94" t="s">
        <v>69</v>
      </c>
      <c r="C122" s="95"/>
      <c r="D122" s="95"/>
      <c r="E122" s="95">
        <f t="shared" si="1"/>
        <v>0</v>
      </c>
    </row>
    <row r="123" ht="15.6" customHeight="1" outlineLevel="2" spans="1:5">
      <c r="A123" s="93" t="s">
        <v>256</v>
      </c>
      <c r="B123" s="94" t="s">
        <v>71</v>
      </c>
      <c r="C123" s="95"/>
      <c r="D123" s="95"/>
      <c r="E123" s="95">
        <f t="shared" si="1"/>
        <v>0</v>
      </c>
    </row>
    <row r="124" ht="15.6" customHeight="1" outlineLevel="2" spans="1:5">
      <c r="A124" s="93" t="s">
        <v>257</v>
      </c>
      <c r="B124" s="94" t="s">
        <v>73</v>
      </c>
      <c r="C124" s="95"/>
      <c r="D124" s="95"/>
      <c r="E124" s="95">
        <f t="shared" si="1"/>
        <v>0</v>
      </c>
    </row>
    <row r="125" ht="15.6" customHeight="1" outlineLevel="2" spans="1:5">
      <c r="A125" s="93" t="s">
        <v>258</v>
      </c>
      <c r="B125" s="94" t="s">
        <v>259</v>
      </c>
      <c r="C125" s="95"/>
      <c r="D125" s="95"/>
      <c r="E125" s="95">
        <f t="shared" si="1"/>
        <v>0</v>
      </c>
    </row>
    <row r="126" ht="15.6" customHeight="1" outlineLevel="2" spans="1:5">
      <c r="A126" s="93" t="s">
        <v>260</v>
      </c>
      <c r="B126" s="94" t="s">
        <v>261</v>
      </c>
      <c r="C126" s="95"/>
      <c r="D126" s="95"/>
      <c r="E126" s="95">
        <f t="shared" si="1"/>
        <v>0</v>
      </c>
    </row>
    <row r="127" ht="15.6" customHeight="1" outlineLevel="2" spans="1:5">
      <c r="A127" s="93" t="s">
        <v>262</v>
      </c>
      <c r="B127" s="94" t="s">
        <v>263</v>
      </c>
      <c r="C127" s="95"/>
      <c r="D127" s="95"/>
      <c r="E127" s="95">
        <f t="shared" si="1"/>
        <v>0</v>
      </c>
    </row>
    <row r="128" ht="15.6" customHeight="1" outlineLevel="2" spans="1:5">
      <c r="A128" s="93" t="s">
        <v>264</v>
      </c>
      <c r="B128" s="94" t="s">
        <v>265</v>
      </c>
      <c r="C128" s="95"/>
      <c r="D128" s="95"/>
      <c r="E128" s="95">
        <f t="shared" si="1"/>
        <v>0</v>
      </c>
    </row>
    <row r="129" ht="15.6" customHeight="1" outlineLevel="2" spans="1:5">
      <c r="A129" s="93" t="s">
        <v>266</v>
      </c>
      <c r="B129" s="94" t="s">
        <v>267</v>
      </c>
      <c r="C129" s="95"/>
      <c r="D129" s="95"/>
      <c r="E129" s="95">
        <f t="shared" si="1"/>
        <v>0</v>
      </c>
    </row>
    <row r="130" ht="15.6" customHeight="1" outlineLevel="2" spans="1:5">
      <c r="A130" s="93" t="s">
        <v>268</v>
      </c>
      <c r="B130" s="94" t="s">
        <v>269</v>
      </c>
      <c r="C130" s="95"/>
      <c r="D130" s="95"/>
      <c r="E130" s="95">
        <f t="shared" si="1"/>
        <v>0</v>
      </c>
    </row>
    <row r="131" ht="15.6" customHeight="1" outlineLevel="2" spans="1:5">
      <c r="A131" s="93" t="s">
        <v>270</v>
      </c>
      <c r="B131" s="94" t="s">
        <v>87</v>
      </c>
      <c r="C131" s="95"/>
      <c r="D131" s="95"/>
      <c r="E131" s="95">
        <f t="shared" si="1"/>
        <v>0</v>
      </c>
    </row>
    <row r="132" ht="15.6" customHeight="1" outlineLevel="2" spans="1:5">
      <c r="A132" s="93" t="s">
        <v>271</v>
      </c>
      <c r="B132" s="94" t="s">
        <v>272</v>
      </c>
      <c r="C132" s="95"/>
      <c r="D132" s="95"/>
      <c r="E132" s="95">
        <f t="shared" si="1"/>
        <v>0</v>
      </c>
    </row>
    <row r="133" outlineLevel="1" spans="1:5">
      <c r="A133" s="90" t="s">
        <v>273</v>
      </c>
      <c r="B133" s="91" t="s">
        <v>274</v>
      </c>
      <c r="C133" s="92">
        <f>SUM(C134:C139)</f>
        <v>10</v>
      </c>
      <c r="D133" s="92">
        <f>SUM(D134:D139)</f>
        <v>0</v>
      </c>
      <c r="E133" s="92">
        <f>SUM(E134:E139)</f>
        <v>-10</v>
      </c>
    </row>
    <row r="134" ht="15.6" customHeight="1" outlineLevel="2" spans="1:5">
      <c r="A134" s="93" t="s">
        <v>275</v>
      </c>
      <c r="B134" s="94" t="s">
        <v>69</v>
      </c>
      <c r="C134" s="95"/>
      <c r="D134" s="95"/>
      <c r="E134" s="95">
        <f t="shared" si="1"/>
        <v>0</v>
      </c>
    </row>
    <row r="135" ht="15.6" customHeight="1" outlineLevel="2" spans="1:5">
      <c r="A135" s="93" t="s">
        <v>276</v>
      </c>
      <c r="B135" s="94" t="s">
        <v>71</v>
      </c>
      <c r="C135" s="95"/>
      <c r="D135" s="95"/>
      <c r="E135" s="95">
        <f t="shared" si="1"/>
        <v>0</v>
      </c>
    </row>
    <row r="136" ht="15.6" customHeight="1" outlineLevel="2" spans="1:5">
      <c r="A136" s="93" t="s">
        <v>277</v>
      </c>
      <c r="B136" s="94" t="s">
        <v>73</v>
      </c>
      <c r="C136" s="95"/>
      <c r="D136" s="95"/>
      <c r="E136" s="95">
        <f t="shared" ref="E136:E199" si="2">D136-C136</f>
        <v>0</v>
      </c>
    </row>
    <row r="137" ht="15.6" customHeight="1" outlineLevel="2" spans="1:5">
      <c r="A137" s="93" t="s">
        <v>278</v>
      </c>
      <c r="B137" s="94" t="s">
        <v>279</v>
      </c>
      <c r="C137" s="95">
        <v>10</v>
      </c>
      <c r="D137" s="95"/>
      <c r="E137" s="95">
        <f t="shared" si="2"/>
        <v>-10</v>
      </c>
    </row>
    <row r="138" ht="15.6" customHeight="1" outlineLevel="2" spans="1:5">
      <c r="A138" s="93" t="s">
        <v>280</v>
      </c>
      <c r="B138" s="94" t="s">
        <v>87</v>
      </c>
      <c r="C138" s="95"/>
      <c r="D138" s="95"/>
      <c r="E138" s="95">
        <f t="shared" si="2"/>
        <v>0</v>
      </c>
    </row>
    <row r="139" ht="15.6" customHeight="1" outlineLevel="2" spans="1:5">
      <c r="A139" s="93" t="s">
        <v>281</v>
      </c>
      <c r="B139" s="94" t="s">
        <v>282</v>
      </c>
      <c r="C139" s="95"/>
      <c r="D139" s="95"/>
      <c r="E139" s="95">
        <f t="shared" si="2"/>
        <v>0</v>
      </c>
    </row>
    <row r="140" outlineLevel="1" spans="1:5">
      <c r="A140" s="90" t="s">
        <v>283</v>
      </c>
      <c r="B140" s="91" t="s">
        <v>284</v>
      </c>
      <c r="C140" s="92">
        <f>SUM(C141:C147)</f>
        <v>0</v>
      </c>
      <c r="D140" s="92">
        <f>SUM(D141:D147)</f>
        <v>0</v>
      </c>
      <c r="E140" s="92">
        <f>SUM(E141:E147)</f>
        <v>0</v>
      </c>
    </row>
    <row r="141" ht="15.6" customHeight="1" outlineLevel="2" spans="1:5">
      <c r="A141" s="93" t="s">
        <v>285</v>
      </c>
      <c r="B141" s="94" t="s">
        <v>69</v>
      </c>
      <c r="C141" s="95"/>
      <c r="D141" s="95"/>
      <c r="E141" s="95">
        <f t="shared" si="2"/>
        <v>0</v>
      </c>
    </row>
    <row r="142" ht="15.6" customHeight="1" outlineLevel="2" spans="1:5">
      <c r="A142" s="93" t="s">
        <v>286</v>
      </c>
      <c r="B142" s="94" t="s">
        <v>71</v>
      </c>
      <c r="C142" s="95"/>
      <c r="D142" s="95"/>
      <c r="E142" s="95">
        <f t="shared" si="2"/>
        <v>0</v>
      </c>
    </row>
    <row r="143" ht="15.6" customHeight="1" outlineLevel="2" spans="1:5">
      <c r="A143" s="93" t="s">
        <v>287</v>
      </c>
      <c r="B143" s="94" t="s">
        <v>73</v>
      </c>
      <c r="C143" s="95"/>
      <c r="D143" s="95"/>
      <c r="E143" s="95">
        <f t="shared" si="2"/>
        <v>0</v>
      </c>
    </row>
    <row r="144" ht="15.6" customHeight="1" outlineLevel="2" spans="1:5">
      <c r="A144" s="93" t="s">
        <v>288</v>
      </c>
      <c r="B144" s="94" t="s">
        <v>289</v>
      </c>
      <c r="C144" s="95"/>
      <c r="D144" s="95"/>
      <c r="E144" s="95">
        <f t="shared" si="2"/>
        <v>0</v>
      </c>
    </row>
    <row r="145" ht="15.6" customHeight="1" outlineLevel="2" spans="1:5">
      <c r="A145" s="93" t="s">
        <v>290</v>
      </c>
      <c r="B145" s="94" t="s">
        <v>291</v>
      </c>
      <c r="C145" s="95"/>
      <c r="D145" s="95"/>
      <c r="E145" s="95">
        <f t="shared" si="2"/>
        <v>0</v>
      </c>
    </row>
    <row r="146" ht="15.6" customHeight="1" outlineLevel="2" spans="1:5">
      <c r="A146" s="93" t="s">
        <v>292</v>
      </c>
      <c r="B146" s="94" t="s">
        <v>87</v>
      </c>
      <c r="C146" s="95"/>
      <c r="D146" s="95"/>
      <c r="E146" s="95">
        <f t="shared" si="2"/>
        <v>0</v>
      </c>
    </row>
    <row r="147" ht="15.6" customHeight="1" outlineLevel="2" spans="1:5">
      <c r="A147" s="93" t="s">
        <v>293</v>
      </c>
      <c r="B147" s="94" t="s">
        <v>294</v>
      </c>
      <c r="C147" s="95"/>
      <c r="D147" s="95"/>
      <c r="E147" s="95">
        <f t="shared" si="2"/>
        <v>0</v>
      </c>
    </row>
    <row r="148" outlineLevel="1" spans="1:5">
      <c r="A148" s="90" t="s">
        <v>295</v>
      </c>
      <c r="B148" s="91" t="s">
        <v>296</v>
      </c>
      <c r="C148" s="92">
        <f>SUM(C149:C153)</f>
        <v>6</v>
      </c>
      <c r="D148" s="92">
        <f>SUM(D149:D153)</f>
        <v>0</v>
      </c>
      <c r="E148" s="92">
        <f>SUM(E149:E153)</f>
        <v>-6</v>
      </c>
    </row>
    <row r="149" ht="15.6" customHeight="1" outlineLevel="2" spans="1:5">
      <c r="A149" s="93" t="s">
        <v>297</v>
      </c>
      <c r="B149" s="94" t="s">
        <v>69</v>
      </c>
      <c r="C149" s="95"/>
      <c r="D149" s="95"/>
      <c r="E149" s="95">
        <f t="shared" si="2"/>
        <v>0</v>
      </c>
    </row>
    <row r="150" ht="15.6" customHeight="1" outlineLevel="2" spans="1:5">
      <c r="A150" s="93" t="s">
        <v>298</v>
      </c>
      <c r="B150" s="94" t="s">
        <v>71</v>
      </c>
      <c r="C150" s="95">
        <v>6</v>
      </c>
      <c r="D150" s="95"/>
      <c r="E150" s="95">
        <f t="shared" si="2"/>
        <v>-6</v>
      </c>
    </row>
    <row r="151" ht="15.6" customHeight="1" outlineLevel="2" spans="1:5">
      <c r="A151" s="93" t="s">
        <v>299</v>
      </c>
      <c r="B151" s="94" t="s">
        <v>73</v>
      </c>
      <c r="C151" s="95"/>
      <c r="D151" s="95"/>
      <c r="E151" s="95">
        <f t="shared" si="2"/>
        <v>0</v>
      </c>
    </row>
    <row r="152" ht="15.6" customHeight="1" outlineLevel="2" spans="1:5">
      <c r="A152" s="93" t="s">
        <v>300</v>
      </c>
      <c r="B152" s="94" t="s">
        <v>301</v>
      </c>
      <c r="C152" s="95"/>
      <c r="D152" s="95"/>
      <c r="E152" s="95">
        <f t="shared" si="2"/>
        <v>0</v>
      </c>
    </row>
    <row r="153" ht="15.6" customHeight="1" outlineLevel="2" spans="1:5">
      <c r="A153" s="93" t="s">
        <v>302</v>
      </c>
      <c r="B153" s="94" t="s">
        <v>303</v>
      </c>
      <c r="C153" s="95"/>
      <c r="D153" s="95"/>
      <c r="E153" s="95">
        <f t="shared" si="2"/>
        <v>0</v>
      </c>
    </row>
    <row r="154" outlineLevel="1" spans="1:5">
      <c r="A154" s="90" t="s">
        <v>304</v>
      </c>
      <c r="B154" s="91" t="s">
        <v>305</v>
      </c>
      <c r="C154" s="92">
        <f>SUM(C155:C160)</f>
        <v>88</v>
      </c>
      <c r="D154" s="92">
        <f>SUM(D155:D160)</f>
        <v>0</v>
      </c>
      <c r="E154" s="92">
        <f>SUM(E155:E160)</f>
        <v>-88</v>
      </c>
    </row>
    <row r="155" ht="15.6" customHeight="1" outlineLevel="2" spans="1:5">
      <c r="A155" s="93" t="s">
        <v>306</v>
      </c>
      <c r="B155" s="94" t="s">
        <v>69</v>
      </c>
      <c r="C155" s="95">
        <v>77</v>
      </c>
      <c r="D155" s="95"/>
      <c r="E155" s="95">
        <f t="shared" si="2"/>
        <v>-77</v>
      </c>
    </row>
    <row r="156" ht="15.6" customHeight="1" outlineLevel="2" spans="1:5">
      <c r="A156" s="93" t="s">
        <v>307</v>
      </c>
      <c r="B156" s="94" t="s">
        <v>71</v>
      </c>
      <c r="C156" s="95">
        <v>11</v>
      </c>
      <c r="D156" s="95"/>
      <c r="E156" s="95">
        <f t="shared" si="2"/>
        <v>-11</v>
      </c>
    </row>
    <row r="157" ht="15.6" customHeight="1" outlineLevel="2" spans="1:5">
      <c r="A157" s="93" t="s">
        <v>308</v>
      </c>
      <c r="B157" s="94" t="s">
        <v>73</v>
      </c>
      <c r="C157" s="95"/>
      <c r="D157" s="95"/>
      <c r="E157" s="95">
        <f t="shared" si="2"/>
        <v>0</v>
      </c>
    </row>
    <row r="158" ht="15.6" customHeight="1" outlineLevel="2" spans="1:5">
      <c r="A158" s="93" t="s">
        <v>309</v>
      </c>
      <c r="B158" s="94" t="s">
        <v>100</v>
      </c>
      <c r="C158" s="95"/>
      <c r="D158" s="95"/>
      <c r="E158" s="95">
        <f t="shared" si="2"/>
        <v>0</v>
      </c>
    </row>
    <row r="159" ht="15.6" customHeight="1" outlineLevel="2" spans="1:5">
      <c r="A159" s="93" t="s">
        <v>310</v>
      </c>
      <c r="B159" s="94" t="s">
        <v>87</v>
      </c>
      <c r="C159" s="95"/>
      <c r="D159" s="95"/>
      <c r="E159" s="95">
        <f t="shared" si="2"/>
        <v>0</v>
      </c>
    </row>
    <row r="160" ht="15.6" customHeight="1" outlineLevel="2" spans="1:5">
      <c r="A160" s="93" t="s">
        <v>311</v>
      </c>
      <c r="B160" s="94" t="s">
        <v>312</v>
      </c>
      <c r="C160" s="95"/>
      <c r="D160" s="95"/>
      <c r="E160" s="95">
        <f t="shared" si="2"/>
        <v>0</v>
      </c>
    </row>
    <row r="161" outlineLevel="1" spans="1:5">
      <c r="A161" s="90" t="s">
        <v>313</v>
      </c>
      <c r="B161" s="91" t="s">
        <v>314</v>
      </c>
      <c r="C161" s="92">
        <f>SUM(C162:C167)</f>
        <v>310</v>
      </c>
      <c r="D161" s="92">
        <f>SUM(D162:D167)</f>
        <v>0</v>
      </c>
      <c r="E161" s="92">
        <f>SUM(E162:E167)</f>
        <v>-310</v>
      </c>
    </row>
    <row r="162" ht="15.6" customHeight="1" outlineLevel="2" spans="1:5">
      <c r="A162" s="93" t="s">
        <v>315</v>
      </c>
      <c r="B162" s="94" t="s">
        <v>69</v>
      </c>
      <c r="C162" s="95">
        <v>235</v>
      </c>
      <c r="D162" s="95"/>
      <c r="E162" s="95">
        <f t="shared" si="2"/>
        <v>-235</v>
      </c>
    </row>
    <row r="163" ht="15.6" customHeight="1" outlineLevel="2" spans="1:5">
      <c r="A163" s="93" t="s">
        <v>316</v>
      </c>
      <c r="B163" s="94" t="s">
        <v>71</v>
      </c>
      <c r="C163" s="95">
        <v>75</v>
      </c>
      <c r="D163" s="95"/>
      <c r="E163" s="95">
        <f t="shared" si="2"/>
        <v>-75</v>
      </c>
    </row>
    <row r="164" ht="15.6" customHeight="1" outlineLevel="2" spans="1:5">
      <c r="A164" s="93" t="s">
        <v>317</v>
      </c>
      <c r="B164" s="94" t="s">
        <v>73</v>
      </c>
      <c r="C164" s="95"/>
      <c r="D164" s="95"/>
      <c r="E164" s="95">
        <f t="shared" si="2"/>
        <v>0</v>
      </c>
    </row>
    <row r="165" ht="15.6" customHeight="1" outlineLevel="2" spans="1:5">
      <c r="A165" s="93" t="s">
        <v>318</v>
      </c>
      <c r="B165" s="94" t="s">
        <v>319</v>
      </c>
      <c r="C165" s="95"/>
      <c r="D165" s="95"/>
      <c r="E165" s="95">
        <f t="shared" si="2"/>
        <v>0</v>
      </c>
    </row>
    <row r="166" ht="15.6" customHeight="1" outlineLevel="2" spans="1:5">
      <c r="A166" s="93" t="s">
        <v>320</v>
      </c>
      <c r="B166" s="94" t="s">
        <v>87</v>
      </c>
      <c r="C166" s="95"/>
      <c r="D166" s="95"/>
      <c r="E166" s="95">
        <f t="shared" si="2"/>
        <v>0</v>
      </c>
    </row>
    <row r="167" ht="15.6" customHeight="1" outlineLevel="2" spans="1:5">
      <c r="A167" s="93" t="s">
        <v>321</v>
      </c>
      <c r="B167" s="94" t="s">
        <v>322</v>
      </c>
      <c r="C167" s="95"/>
      <c r="D167" s="95"/>
      <c r="E167" s="95">
        <f t="shared" si="2"/>
        <v>0</v>
      </c>
    </row>
    <row r="168" outlineLevel="1" spans="1:5">
      <c r="A168" s="90" t="s">
        <v>323</v>
      </c>
      <c r="B168" s="91" t="s">
        <v>324</v>
      </c>
      <c r="C168" s="92">
        <f>SUM(C169:C174)</f>
        <v>1424</v>
      </c>
      <c r="D168" s="92">
        <f>SUM(D169:D174)</f>
        <v>0</v>
      </c>
      <c r="E168" s="92">
        <f>SUM(E169:E174)</f>
        <v>-1424</v>
      </c>
    </row>
    <row r="169" ht="15.6" customHeight="1" outlineLevel="2" spans="1:5">
      <c r="A169" s="93" t="s">
        <v>325</v>
      </c>
      <c r="B169" s="94" t="s">
        <v>69</v>
      </c>
      <c r="C169" s="95">
        <v>755</v>
      </c>
      <c r="D169" s="95"/>
      <c r="E169" s="95">
        <f t="shared" si="2"/>
        <v>-755</v>
      </c>
    </row>
    <row r="170" ht="15.6" customHeight="1" outlineLevel="2" spans="1:5">
      <c r="A170" s="93" t="s">
        <v>326</v>
      </c>
      <c r="B170" s="94" t="s">
        <v>71</v>
      </c>
      <c r="C170" s="95">
        <v>669</v>
      </c>
      <c r="D170" s="95"/>
      <c r="E170" s="95">
        <f t="shared" si="2"/>
        <v>-669</v>
      </c>
    </row>
    <row r="171" ht="15.6" customHeight="1" outlineLevel="2" spans="1:5">
      <c r="A171" s="93" t="s">
        <v>327</v>
      </c>
      <c r="B171" s="94" t="s">
        <v>73</v>
      </c>
      <c r="C171" s="95"/>
      <c r="D171" s="95"/>
      <c r="E171" s="95">
        <f t="shared" si="2"/>
        <v>0</v>
      </c>
    </row>
    <row r="172" ht="15.6" customHeight="1" outlineLevel="2" spans="1:5">
      <c r="A172" s="93" t="s">
        <v>328</v>
      </c>
      <c r="B172" s="94" t="s">
        <v>329</v>
      </c>
      <c r="C172" s="95"/>
      <c r="D172" s="95"/>
      <c r="E172" s="95">
        <f t="shared" si="2"/>
        <v>0</v>
      </c>
    </row>
    <row r="173" ht="15.6" customHeight="1" outlineLevel="2" spans="1:5">
      <c r="A173" s="93" t="s">
        <v>330</v>
      </c>
      <c r="B173" s="94" t="s">
        <v>87</v>
      </c>
      <c r="C173" s="95"/>
      <c r="D173" s="95"/>
      <c r="E173" s="95">
        <f t="shared" si="2"/>
        <v>0</v>
      </c>
    </row>
    <row r="174" ht="15.6" customHeight="1" outlineLevel="2" spans="1:5">
      <c r="A174" s="93" t="s">
        <v>331</v>
      </c>
      <c r="B174" s="94" t="s">
        <v>332</v>
      </c>
      <c r="C174" s="95"/>
      <c r="D174" s="95"/>
      <c r="E174" s="95">
        <f t="shared" si="2"/>
        <v>0</v>
      </c>
    </row>
    <row r="175" outlineLevel="1" spans="1:5">
      <c r="A175" s="90" t="s">
        <v>333</v>
      </c>
      <c r="B175" s="91" t="s">
        <v>334</v>
      </c>
      <c r="C175" s="92">
        <f>SUM(C176:C181)</f>
        <v>356</v>
      </c>
      <c r="D175" s="92">
        <f>SUM(D176:D181)</f>
        <v>0</v>
      </c>
      <c r="E175" s="92">
        <f>SUM(E176:E181)</f>
        <v>-356</v>
      </c>
    </row>
    <row r="176" ht="15.6" customHeight="1" outlineLevel="2" spans="1:5">
      <c r="A176" s="93" t="s">
        <v>335</v>
      </c>
      <c r="B176" s="94" t="s">
        <v>69</v>
      </c>
      <c r="C176" s="95">
        <v>279</v>
      </c>
      <c r="D176" s="95"/>
      <c r="E176" s="95">
        <f t="shared" si="2"/>
        <v>-279</v>
      </c>
    </row>
    <row r="177" ht="15.6" customHeight="1" outlineLevel="2" spans="1:5">
      <c r="A177" s="93" t="s">
        <v>336</v>
      </c>
      <c r="B177" s="94" t="s">
        <v>71</v>
      </c>
      <c r="C177" s="95">
        <v>77</v>
      </c>
      <c r="D177" s="95"/>
      <c r="E177" s="95">
        <f t="shared" si="2"/>
        <v>-77</v>
      </c>
    </row>
    <row r="178" ht="15.6" customHeight="1" outlineLevel="2" spans="1:5">
      <c r="A178" s="93" t="s">
        <v>337</v>
      </c>
      <c r="B178" s="94" t="s">
        <v>73</v>
      </c>
      <c r="C178" s="95"/>
      <c r="D178" s="95"/>
      <c r="E178" s="95">
        <f t="shared" si="2"/>
        <v>0</v>
      </c>
    </row>
    <row r="179" ht="15.6" customHeight="1" outlineLevel="2" spans="1:5">
      <c r="A179" s="93" t="s">
        <v>338</v>
      </c>
      <c r="B179" s="94" t="s">
        <v>339</v>
      </c>
      <c r="C179" s="95"/>
      <c r="D179" s="95"/>
      <c r="E179" s="95">
        <f t="shared" si="2"/>
        <v>0</v>
      </c>
    </row>
    <row r="180" ht="15.6" customHeight="1" outlineLevel="2" spans="1:5">
      <c r="A180" s="93" t="s">
        <v>340</v>
      </c>
      <c r="B180" s="94" t="s">
        <v>87</v>
      </c>
      <c r="C180" s="95"/>
      <c r="D180" s="95"/>
      <c r="E180" s="95">
        <f t="shared" si="2"/>
        <v>0</v>
      </c>
    </row>
    <row r="181" ht="15.6" customHeight="1" outlineLevel="2" spans="1:5">
      <c r="A181" s="93" t="s">
        <v>341</v>
      </c>
      <c r="B181" s="94" t="s">
        <v>342</v>
      </c>
      <c r="C181" s="95"/>
      <c r="D181" s="95"/>
      <c r="E181" s="95">
        <f t="shared" si="2"/>
        <v>0</v>
      </c>
    </row>
    <row r="182" outlineLevel="1" spans="1:5">
      <c r="A182" s="90" t="s">
        <v>343</v>
      </c>
      <c r="B182" s="91" t="s">
        <v>344</v>
      </c>
      <c r="C182" s="92">
        <f>SUM(C183:C188)</f>
        <v>508</v>
      </c>
      <c r="D182" s="92">
        <f>SUM(D183:D188)</f>
        <v>0</v>
      </c>
      <c r="E182" s="92">
        <f>SUM(E183:E188)</f>
        <v>-508</v>
      </c>
    </row>
    <row r="183" ht="15.6" customHeight="1" outlineLevel="2" spans="1:5">
      <c r="A183" s="93" t="s">
        <v>345</v>
      </c>
      <c r="B183" s="94" t="s">
        <v>69</v>
      </c>
      <c r="C183" s="95">
        <v>294</v>
      </c>
      <c r="D183" s="95"/>
      <c r="E183" s="95">
        <f t="shared" si="2"/>
        <v>-294</v>
      </c>
    </row>
    <row r="184" ht="15.6" customHeight="1" outlineLevel="2" spans="1:5">
      <c r="A184" s="93" t="s">
        <v>346</v>
      </c>
      <c r="B184" s="94" t="s">
        <v>71</v>
      </c>
      <c r="C184" s="95">
        <v>214</v>
      </c>
      <c r="D184" s="95"/>
      <c r="E184" s="95">
        <f t="shared" si="2"/>
        <v>-214</v>
      </c>
    </row>
    <row r="185" ht="15.6" customHeight="1" outlineLevel="2" spans="1:5">
      <c r="A185" s="93" t="s">
        <v>347</v>
      </c>
      <c r="B185" s="94" t="s">
        <v>73</v>
      </c>
      <c r="C185" s="95"/>
      <c r="D185" s="95"/>
      <c r="E185" s="95">
        <f t="shared" si="2"/>
        <v>0</v>
      </c>
    </row>
    <row r="186" ht="15.6" customHeight="1" outlineLevel="2" spans="1:5">
      <c r="A186" s="93" t="s">
        <v>348</v>
      </c>
      <c r="B186" s="94" t="s">
        <v>349</v>
      </c>
      <c r="C186" s="95"/>
      <c r="D186" s="95"/>
      <c r="E186" s="95">
        <f t="shared" si="2"/>
        <v>0</v>
      </c>
    </row>
    <row r="187" ht="15.6" customHeight="1" outlineLevel="2" spans="1:5">
      <c r="A187" s="93" t="s">
        <v>350</v>
      </c>
      <c r="B187" s="94" t="s">
        <v>87</v>
      </c>
      <c r="C187" s="95"/>
      <c r="D187" s="95"/>
      <c r="E187" s="95">
        <f t="shared" si="2"/>
        <v>0</v>
      </c>
    </row>
    <row r="188" ht="15.6" customHeight="1" outlineLevel="2" spans="1:5">
      <c r="A188" s="93" t="s">
        <v>351</v>
      </c>
      <c r="B188" s="94" t="s">
        <v>352</v>
      </c>
      <c r="C188" s="95"/>
      <c r="D188" s="95"/>
      <c r="E188" s="95">
        <f t="shared" si="2"/>
        <v>0</v>
      </c>
    </row>
    <row r="189" outlineLevel="1" spans="1:5">
      <c r="A189" s="90" t="s">
        <v>353</v>
      </c>
      <c r="B189" s="91" t="s">
        <v>354</v>
      </c>
      <c r="C189" s="92">
        <f>SUM(C190:C196)</f>
        <v>222</v>
      </c>
      <c r="D189" s="92">
        <f>SUM(D190:D196)</f>
        <v>0</v>
      </c>
      <c r="E189" s="92">
        <f>SUM(E190:E196)</f>
        <v>-222</v>
      </c>
    </row>
    <row r="190" ht="15.6" customHeight="1" outlineLevel="2" spans="1:5">
      <c r="A190" s="93" t="s">
        <v>355</v>
      </c>
      <c r="B190" s="94" t="s">
        <v>69</v>
      </c>
      <c r="C190" s="95">
        <v>216</v>
      </c>
      <c r="D190" s="95"/>
      <c r="E190" s="95">
        <f t="shared" si="2"/>
        <v>-216</v>
      </c>
    </row>
    <row r="191" ht="15.6" customHeight="1" outlineLevel="2" spans="1:5">
      <c r="A191" s="93" t="s">
        <v>356</v>
      </c>
      <c r="B191" s="94" t="s">
        <v>71</v>
      </c>
      <c r="C191" s="95">
        <v>6</v>
      </c>
      <c r="D191" s="95"/>
      <c r="E191" s="95">
        <f t="shared" si="2"/>
        <v>-6</v>
      </c>
    </row>
    <row r="192" ht="15.6" customHeight="1" outlineLevel="2" spans="1:5">
      <c r="A192" s="93" t="s">
        <v>357</v>
      </c>
      <c r="B192" s="94" t="s">
        <v>73</v>
      </c>
      <c r="C192" s="95"/>
      <c r="D192" s="95"/>
      <c r="E192" s="95">
        <f t="shared" si="2"/>
        <v>0</v>
      </c>
    </row>
    <row r="193" ht="15.6" customHeight="1" outlineLevel="2" spans="1:5">
      <c r="A193" s="93" t="s">
        <v>358</v>
      </c>
      <c r="B193" s="94" t="s">
        <v>359</v>
      </c>
      <c r="C193" s="95"/>
      <c r="D193" s="95"/>
      <c r="E193" s="95">
        <f t="shared" si="2"/>
        <v>0</v>
      </c>
    </row>
    <row r="194" ht="15.6" customHeight="1" outlineLevel="2" spans="1:5">
      <c r="A194" s="93" t="s">
        <v>360</v>
      </c>
      <c r="B194" s="94" t="s">
        <v>361</v>
      </c>
      <c r="C194" s="95"/>
      <c r="D194" s="95"/>
      <c r="E194" s="95">
        <f t="shared" si="2"/>
        <v>0</v>
      </c>
    </row>
    <row r="195" ht="15.6" customHeight="1" outlineLevel="2" spans="1:5">
      <c r="A195" s="93" t="s">
        <v>362</v>
      </c>
      <c r="B195" s="94" t="s">
        <v>87</v>
      </c>
      <c r="C195" s="95"/>
      <c r="D195" s="95"/>
      <c r="E195" s="95">
        <f t="shared" si="2"/>
        <v>0</v>
      </c>
    </row>
    <row r="196" ht="15.6" customHeight="1" outlineLevel="2" spans="1:5">
      <c r="A196" s="93" t="s">
        <v>363</v>
      </c>
      <c r="B196" s="94" t="s">
        <v>364</v>
      </c>
      <c r="C196" s="95"/>
      <c r="D196" s="95"/>
      <c r="E196" s="95">
        <f t="shared" si="2"/>
        <v>0</v>
      </c>
    </row>
    <row r="197" outlineLevel="1" spans="1:5">
      <c r="A197" s="90" t="s">
        <v>365</v>
      </c>
      <c r="B197" s="91" t="s">
        <v>366</v>
      </c>
      <c r="C197" s="92">
        <f>SUM(C198:C202)</f>
        <v>0</v>
      </c>
      <c r="D197" s="92">
        <f>SUM(D198:D202)</f>
        <v>0</v>
      </c>
      <c r="E197" s="92">
        <f>SUM(E198:E202)</f>
        <v>0</v>
      </c>
    </row>
    <row r="198" ht="15.6" customHeight="1" outlineLevel="2" spans="1:5">
      <c r="A198" s="93" t="s">
        <v>367</v>
      </c>
      <c r="B198" s="94" t="s">
        <v>69</v>
      </c>
      <c r="C198" s="95"/>
      <c r="D198" s="95"/>
      <c r="E198" s="95">
        <f t="shared" si="2"/>
        <v>0</v>
      </c>
    </row>
    <row r="199" ht="15.6" customHeight="1" outlineLevel="2" spans="1:5">
      <c r="A199" s="93" t="s">
        <v>368</v>
      </c>
      <c r="B199" s="94" t="s">
        <v>71</v>
      </c>
      <c r="C199" s="95"/>
      <c r="D199" s="95"/>
      <c r="E199" s="95">
        <f t="shared" si="2"/>
        <v>0</v>
      </c>
    </row>
    <row r="200" ht="15.6" customHeight="1" outlineLevel="2" spans="1:5">
      <c r="A200" s="93" t="s">
        <v>369</v>
      </c>
      <c r="B200" s="94" t="s">
        <v>73</v>
      </c>
      <c r="C200" s="95"/>
      <c r="D200" s="95"/>
      <c r="E200" s="95">
        <f t="shared" ref="E200:E263" si="3">D200-C200</f>
        <v>0</v>
      </c>
    </row>
    <row r="201" ht="15.6" customHeight="1" outlineLevel="2" spans="1:5">
      <c r="A201" s="93" t="s">
        <v>370</v>
      </c>
      <c r="B201" s="94" t="s">
        <v>87</v>
      </c>
      <c r="C201" s="95"/>
      <c r="D201" s="95"/>
      <c r="E201" s="95">
        <f t="shared" si="3"/>
        <v>0</v>
      </c>
    </row>
    <row r="202" ht="15.6" customHeight="1" outlineLevel="2" spans="1:5">
      <c r="A202" s="93" t="s">
        <v>371</v>
      </c>
      <c r="B202" s="94" t="s">
        <v>372</v>
      </c>
      <c r="C202" s="95"/>
      <c r="D202" s="95"/>
      <c r="E202" s="95">
        <f t="shared" si="3"/>
        <v>0</v>
      </c>
    </row>
    <row r="203" outlineLevel="1" spans="1:5">
      <c r="A203" s="90" t="s">
        <v>373</v>
      </c>
      <c r="B203" s="91" t="s">
        <v>374</v>
      </c>
      <c r="C203" s="92">
        <f>SUM(C204:C208)</f>
        <v>30</v>
      </c>
      <c r="D203" s="92">
        <f>SUM(D204:D208)</f>
        <v>0</v>
      </c>
      <c r="E203" s="92">
        <f>SUM(E204:E208)</f>
        <v>-30</v>
      </c>
    </row>
    <row r="204" ht="15.6" customHeight="1" outlineLevel="2" spans="1:5">
      <c r="A204" s="93" t="s">
        <v>375</v>
      </c>
      <c r="B204" s="94" t="s">
        <v>69</v>
      </c>
      <c r="C204" s="95"/>
      <c r="D204" s="95"/>
      <c r="E204" s="95">
        <f t="shared" si="3"/>
        <v>0</v>
      </c>
    </row>
    <row r="205" ht="15.6" customHeight="1" outlineLevel="2" spans="1:5">
      <c r="A205" s="93" t="s">
        <v>376</v>
      </c>
      <c r="B205" s="94" t="s">
        <v>71</v>
      </c>
      <c r="C205" s="95">
        <v>30</v>
      </c>
      <c r="D205" s="95"/>
      <c r="E205" s="95">
        <f t="shared" si="3"/>
        <v>-30</v>
      </c>
    </row>
    <row r="206" ht="15.6" customHeight="1" outlineLevel="2" spans="1:5">
      <c r="A206" s="93" t="s">
        <v>377</v>
      </c>
      <c r="B206" s="94" t="s">
        <v>73</v>
      </c>
      <c r="C206" s="95"/>
      <c r="D206" s="95"/>
      <c r="E206" s="95">
        <f t="shared" si="3"/>
        <v>0</v>
      </c>
    </row>
    <row r="207" ht="15.6" customHeight="1" outlineLevel="2" spans="1:5">
      <c r="A207" s="93" t="s">
        <v>378</v>
      </c>
      <c r="B207" s="94" t="s">
        <v>87</v>
      </c>
      <c r="C207" s="95"/>
      <c r="D207" s="95"/>
      <c r="E207" s="95">
        <f t="shared" si="3"/>
        <v>0</v>
      </c>
    </row>
    <row r="208" ht="15.6" customHeight="1" outlineLevel="2" spans="1:5">
      <c r="A208" s="93" t="s">
        <v>379</v>
      </c>
      <c r="B208" s="94" t="s">
        <v>374</v>
      </c>
      <c r="C208" s="95"/>
      <c r="D208" s="95"/>
      <c r="E208" s="95">
        <f t="shared" si="3"/>
        <v>0</v>
      </c>
    </row>
    <row r="209" outlineLevel="1" spans="1:5">
      <c r="A209" s="90" t="s">
        <v>380</v>
      </c>
      <c r="B209" s="91" t="s">
        <v>381</v>
      </c>
      <c r="C209" s="92">
        <f>SUM(C210:C215)</f>
        <v>0</v>
      </c>
      <c r="D209" s="92">
        <f>SUM(D210:D215)</f>
        <v>0</v>
      </c>
      <c r="E209" s="92">
        <f>SUM(E210:E215)</f>
        <v>0</v>
      </c>
    </row>
    <row r="210" ht="15.6" customHeight="1" outlineLevel="2" spans="1:5">
      <c r="A210" s="93" t="s">
        <v>382</v>
      </c>
      <c r="B210" s="94" t="s">
        <v>69</v>
      </c>
      <c r="C210" s="95"/>
      <c r="D210" s="95"/>
      <c r="E210" s="95">
        <f t="shared" si="3"/>
        <v>0</v>
      </c>
    </row>
    <row r="211" ht="15.6" customHeight="1" outlineLevel="2" spans="1:5">
      <c r="A211" s="93" t="s">
        <v>383</v>
      </c>
      <c r="B211" s="94" t="s">
        <v>71</v>
      </c>
      <c r="C211" s="95"/>
      <c r="D211" s="95"/>
      <c r="E211" s="95">
        <f t="shared" si="3"/>
        <v>0</v>
      </c>
    </row>
    <row r="212" ht="15.6" customHeight="1" outlineLevel="2" spans="1:5">
      <c r="A212" s="93" t="s">
        <v>384</v>
      </c>
      <c r="B212" s="94" t="s">
        <v>73</v>
      </c>
      <c r="C212" s="95"/>
      <c r="D212" s="95"/>
      <c r="E212" s="95">
        <f t="shared" si="3"/>
        <v>0</v>
      </c>
    </row>
    <row r="213" ht="15.6" customHeight="1" outlineLevel="2" spans="1:5">
      <c r="A213" s="93" t="s">
        <v>385</v>
      </c>
      <c r="B213" s="94" t="s">
        <v>386</v>
      </c>
      <c r="C213" s="95"/>
      <c r="D213" s="95"/>
      <c r="E213" s="95">
        <f t="shared" si="3"/>
        <v>0</v>
      </c>
    </row>
    <row r="214" ht="15.6" customHeight="1" outlineLevel="2" spans="1:5">
      <c r="A214" s="93" t="s">
        <v>387</v>
      </c>
      <c r="B214" s="94" t="s">
        <v>87</v>
      </c>
      <c r="C214" s="95"/>
      <c r="D214" s="95"/>
      <c r="E214" s="95">
        <f t="shared" si="3"/>
        <v>0</v>
      </c>
    </row>
    <row r="215" ht="15.6" customHeight="1" outlineLevel="2" spans="1:5">
      <c r="A215" s="93" t="s">
        <v>388</v>
      </c>
      <c r="B215" s="94" t="s">
        <v>389</v>
      </c>
      <c r="C215" s="95"/>
      <c r="D215" s="95"/>
      <c r="E215" s="95">
        <f t="shared" si="3"/>
        <v>0</v>
      </c>
    </row>
    <row r="216" outlineLevel="1" spans="1:5">
      <c r="A216" s="90" t="s">
        <v>390</v>
      </c>
      <c r="B216" s="91" t="s">
        <v>391</v>
      </c>
      <c r="C216" s="92">
        <f>SUM(C217:C230)</f>
        <v>3666</v>
      </c>
      <c r="D216" s="92">
        <f>SUM(D217:D230)</f>
        <v>0</v>
      </c>
      <c r="E216" s="92">
        <f>SUM(E217:E230)</f>
        <v>-3666</v>
      </c>
    </row>
    <row r="217" ht="15.6" customHeight="1" outlineLevel="2" spans="1:5">
      <c r="A217" s="93" t="s">
        <v>392</v>
      </c>
      <c r="B217" s="94" t="s">
        <v>69</v>
      </c>
      <c r="C217" s="95">
        <v>3569</v>
      </c>
      <c r="D217" s="95"/>
      <c r="E217" s="95">
        <f t="shared" si="3"/>
        <v>-3569</v>
      </c>
    </row>
    <row r="218" ht="15.6" customHeight="1" outlineLevel="2" spans="1:5">
      <c r="A218" s="93" t="s">
        <v>393</v>
      </c>
      <c r="B218" s="94" t="s">
        <v>71</v>
      </c>
      <c r="C218" s="95">
        <v>97</v>
      </c>
      <c r="D218" s="95"/>
      <c r="E218" s="95">
        <f t="shared" si="3"/>
        <v>-97</v>
      </c>
    </row>
    <row r="219" ht="15.6" customHeight="1" outlineLevel="2" spans="1:5">
      <c r="A219" s="93" t="s">
        <v>394</v>
      </c>
      <c r="B219" s="94" t="s">
        <v>73</v>
      </c>
      <c r="C219" s="95"/>
      <c r="D219" s="95"/>
      <c r="E219" s="95">
        <f t="shared" si="3"/>
        <v>0</v>
      </c>
    </row>
    <row r="220" ht="15.6" customHeight="1" outlineLevel="2" spans="1:5">
      <c r="A220" s="93" t="s">
        <v>395</v>
      </c>
      <c r="B220" s="94" t="s">
        <v>396</v>
      </c>
      <c r="C220" s="95"/>
      <c r="D220" s="95"/>
      <c r="E220" s="95">
        <f t="shared" si="3"/>
        <v>0</v>
      </c>
    </row>
    <row r="221" ht="15.6" customHeight="1" outlineLevel="2" spans="1:5">
      <c r="A221" s="93" t="s">
        <v>397</v>
      </c>
      <c r="B221" s="94" t="s">
        <v>398</v>
      </c>
      <c r="C221" s="95"/>
      <c r="D221" s="95"/>
      <c r="E221" s="95">
        <f t="shared" si="3"/>
        <v>0</v>
      </c>
    </row>
    <row r="222" ht="15.6" customHeight="1" outlineLevel="2" spans="1:5">
      <c r="A222" s="93" t="s">
        <v>399</v>
      </c>
      <c r="B222" s="94" t="s">
        <v>170</v>
      </c>
      <c r="C222" s="95"/>
      <c r="D222" s="95"/>
      <c r="E222" s="95">
        <f t="shared" si="3"/>
        <v>0</v>
      </c>
    </row>
    <row r="223" ht="15.6" customHeight="1" outlineLevel="2" spans="1:5">
      <c r="A223" s="93" t="s">
        <v>400</v>
      </c>
      <c r="B223" s="94" t="s">
        <v>401</v>
      </c>
      <c r="C223" s="95"/>
      <c r="D223" s="95"/>
      <c r="E223" s="95">
        <f t="shared" si="3"/>
        <v>0</v>
      </c>
    </row>
    <row r="224" ht="15.6" customHeight="1" outlineLevel="2" spans="1:5">
      <c r="A224" s="93" t="s">
        <v>402</v>
      </c>
      <c r="B224" s="94" t="s">
        <v>403</v>
      </c>
      <c r="C224" s="95"/>
      <c r="D224" s="95"/>
      <c r="E224" s="95">
        <f t="shared" si="3"/>
        <v>0</v>
      </c>
    </row>
    <row r="225" ht="15.6" customHeight="1" outlineLevel="2" spans="1:5">
      <c r="A225" s="93" t="s">
        <v>404</v>
      </c>
      <c r="B225" s="94" t="s">
        <v>405</v>
      </c>
      <c r="C225" s="95"/>
      <c r="D225" s="95"/>
      <c r="E225" s="95">
        <f t="shared" si="3"/>
        <v>0</v>
      </c>
    </row>
    <row r="226" ht="15.6" customHeight="1" outlineLevel="2" spans="1:5">
      <c r="A226" s="93" t="s">
        <v>406</v>
      </c>
      <c r="B226" s="94" t="s">
        <v>407</v>
      </c>
      <c r="C226" s="95"/>
      <c r="D226" s="95"/>
      <c r="E226" s="95">
        <f t="shared" si="3"/>
        <v>0</v>
      </c>
    </row>
    <row r="227" ht="15.6" customHeight="1" outlineLevel="2" spans="1:5">
      <c r="A227" s="93" t="s">
        <v>408</v>
      </c>
      <c r="B227" s="94" t="s">
        <v>409</v>
      </c>
      <c r="C227" s="95"/>
      <c r="D227" s="95"/>
      <c r="E227" s="95">
        <f t="shared" si="3"/>
        <v>0</v>
      </c>
    </row>
    <row r="228" ht="15.6" customHeight="1" outlineLevel="2" spans="1:5">
      <c r="A228" s="93" t="s">
        <v>410</v>
      </c>
      <c r="B228" s="94" t="s">
        <v>411</v>
      </c>
      <c r="C228" s="95"/>
      <c r="D228" s="95"/>
      <c r="E228" s="95">
        <f t="shared" si="3"/>
        <v>0</v>
      </c>
    </row>
    <row r="229" ht="15.6" customHeight="1" outlineLevel="2" spans="1:5">
      <c r="A229" s="93" t="s">
        <v>412</v>
      </c>
      <c r="B229" s="94" t="s">
        <v>87</v>
      </c>
      <c r="C229" s="95"/>
      <c r="D229" s="95"/>
      <c r="E229" s="95">
        <f t="shared" si="3"/>
        <v>0</v>
      </c>
    </row>
    <row r="230" ht="15.6" customHeight="1" outlineLevel="2" spans="1:5">
      <c r="A230" s="93" t="s">
        <v>413</v>
      </c>
      <c r="B230" s="94" t="s">
        <v>414</v>
      </c>
      <c r="C230" s="95"/>
      <c r="D230" s="95"/>
      <c r="E230" s="95">
        <f t="shared" si="3"/>
        <v>0</v>
      </c>
    </row>
    <row r="231" outlineLevel="1" spans="1:5">
      <c r="A231" s="90" t="s">
        <v>415</v>
      </c>
      <c r="B231" s="91" t="s">
        <v>416</v>
      </c>
      <c r="C231" s="92">
        <f>SUM(C232:C233)</f>
        <v>0</v>
      </c>
      <c r="D231" s="92">
        <f>SUM(D232:D233)</f>
        <v>0</v>
      </c>
      <c r="E231" s="92">
        <f>SUM(E232:E233)</f>
        <v>0</v>
      </c>
    </row>
    <row r="232" ht="15.6" customHeight="1" outlineLevel="2" spans="1:5">
      <c r="A232" s="93" t="s">
        <v>417</v>
      </c>
      <c r="B232" s="94" t="s">
        <v>418</v>
      </c>
      <c r="C232" s="95"/>
      <c r="D232" s="95"/>
      <c r="E232" s="95">
        <f t="shared" si="3"/>
        <v>0</v>
      </c>
    </row>
    <row r="233" ht="15.6" customHeight="1" outlineLevel="2" spans="1:5">
      <c r="A233" s="93" t="s">
        <v>419</v>
      </c>
      <c r="B233" s="94" t="s">
        <v>416</v>
      </c>
      <c r="C233" s="95"/>
      <c r="D233" s="95"/>
      <c r="E233" s="95">
        <f t="shared" si="3"/>
        <v>0</v>
      </c>
    </row>
    <row r="234" spans="1:5">
      <c r="A234" s="87" t="s">
        <v>420</v>
      </c>
      <c r="B234" s="88" t="s">
        <v>421</v>
      </c>
      <c r="C234" s="89">
        <f>SUM(C235,C242,C245,C248,C254,C259,C261,C266,C272)</f>
        <v>0</v>
      </c>
      <c r="D234" s="89">
        <f>SUM(D235,D242,D245,D248,D254,D259,D261,D266,D272)</f>
        <v>0</v>
      </c>
      <c r="E234" s="89">
        <f>SUM(E235,E242,E245,E248,E254,E259,E261,E266,E272)</f>
        <v>0</v>
      </c>
    </row>
    <row r="235" outlineLevel="1" spans="1:5">
      <c r="A235" s="90" t="s">
        <v>422</v>
      </c>
      <c r="B235" s="91" t="s">
        <v>423</v>
      </c>
      <c r="C235" s="92">
        <f>SUM(C236:C241)</f>
        <v>0</v>
      </c>
      <c r="D235" s="92">
        <f>SUM(D236:D241)</f>
        <v>0</v>
      </c>
      <c r="E235" s="92">
        <f>SUM(E236:E241)</f>
        <v>0</v>
      </c>
    </row>
    <row r="236" ht="15.6" customHeight="1" outlineLevel="2" spans="1:5">
      <c r="A236" s="93" t="s">
        <v>424</v>
      </c>
      <c r="B236" s="94" t="s">
        <v>69</v>
      </c>
      <c r="C236" s="95"/>
      <c r="D236" s="95"/>
      <c r="E236" s="95">
        <f t="shared" si="3"/>
        <v>0</v>
      </c>
    </row>
    <row r="237" ht="15.6" customHeight="1" outlineLevel="2" spans="1:5">
      <c r="A237" s="93" t="s">
        <v>425</v>
      </c>
      <c r="B237" s="94" t="s">
        <v>71</v>
      </c>
      <c r="C237" s="95"/>
      <c r="D237" s="95"/>
      <c r="E237" s="95">
        <f t="shared" si="3"/>
        <v>0</v>
      </c>
    </row>
    <row r="238" ht="15.6" customHeight="1" outlineLevel="2" spans="1:5">
      <c r="A238" s="93" t="s">
        <v>426</v>
      </c>
      <c r="B238" s="94" t="s">
        <v>73</v>
      </c>
      <c r="C238" s="95"/>
      <c r="D238" s="95"/>
      <c r="E238" s="95">
        <f t="shared" si="3"/>
        <v>0</v>
      </c>
    </row>
    <row r="239" ht="15.6" customHeight="1" outlineLevel="2" spans="1:5">
      <c r="A239" s="93" t="s">
        <v>427</v>
      </c>
      <c r="B239" s="94" t="s">
        <v>329</v>
      </c>
      <c r="C239" s="95"/>
      <c r="D239" s="95"/>
      <c r="E239" s="95">
        <f t="shared" si="3"/>
        <v>0</v>
      </c>
    </row>
    <row r="240" ht="15.6" customHeight="1" outlineLevel="2" spans="1:5">
      <c r="A240" s="93" t="s">
        <v>428</v>
      </c>
      <c r="B240" s="94" t="s">
        <v>87</v>
      </c>
      <c r="C240" s="95"/>
      <c r="D240" s="95"/>
      <c r="E240" s="95">
        <f t="shared" si="3"/>
        <v>0</v>
      </c>
    </row>
    <row r="241" ht="15.6" customHeight="1" outlineLevel="2" spans="1:5">
      <c r="A241" s="93" t="s">
        <v>429</v>
      </c>
      <c r="B241" s="94" t="s">
        <v>430</v>
      </c>
      <c r="C241" s="95"/>
      <c r="D241" s="95"/>
      <c r="E241" s="95">
        <f t="shared" si="3"/>
        <v>0</v>
      </c>
    </row>
    <row r="242" outlineLevel="1" spans="1:5">
      <c r="A242" s="90" t="s">
        <v>431</v>
      </c>
      <c r="B242" s="91" t="s">
        <v>432</v>
      </c>
      <c r="C242" s="92">
        <f>SUM(C243:C244)</f>
        <v>0</v>
      </c>
      <c r="D242" s="92">
        <f>SUM(D243:D244)</f>
        <v>0</v>
      </c>
      <c r="E242" s="92">
        <f>SUM(E243:E244)</f>
        <v>0</v>
      </c>
    </row>
    <row r="243" ht="15.6" customHeight="1" outlineLevel="2" spans="1:5">
      <c r="A243" s="93" t="s">
        <v>433</v>
      </c>
      <c r="B243" s="94" t="s">
        <v>434</v>
      </c>
      <c r="C243" s="95"/>
      <c r="D243" s="95"/>
      <c r="E243" s="95">
        <f t="shared" si="3"/>
        <v>0</v>
      </c>
    </row>
    <row r="244" ht="15.6" customHeight="1" outlineLevel="2" spans="1:5">
      <c r="A244" s="93" t="s">
        <v>435</v>
      </c>
      <c r="B244" s="94" t="s">
        <v>436</v>
      </c>
      <c r="C244" s="95"/>
      <c r="D244" s="95"/>
      <c r="E244" s="95">
        <f t="shared" si="3"/>
        <v>0</v>
      </c>
    </row>
    <row r="245" outlineLevel="1" spans="1:5">
      <c r="A245" s="90" t="s">
        <v>437</v>
      </c>
      <c r="B245" s="91" t="s">
        <v>438</v>
      </c>
      <c r="C245" s="92">
        <f>SUM(C246:C247)</f>
        <v>0</v>
      </c>
      <c r="D245" s="92">
        <f>SUM(D246:D247)</f>
        <v>0</v>
      </c>
      <c r="E245" s="92">
        <f>SUM(E246:E247)</f>
        <v>0</v>
      </c>
    </row>
    <row r="246" ht="15.6" customHeight="1" outlineLevel="2" spans="1:5">
      <c r="A246" s="93" t="s">
        <v>439</v>
      </c>
      <c r="B246" s="94" t="s">
        <v>440</v>
      </c>
      <c r="C246" s="95"/>
      <c r="D246" s="95"/>
      <c r="E246" s="95">
        <f t="shared" si="3"/>
        <v>0</v>
      </c>
    </row>
    <row r="247" ht="15.6" customHeight="1" outlineLevel="2" spans="1:5">
      <c r="A247" s="93" t="s">
        <v>441</v>
      </c>
      <c r="B247" s="94" t="s">
        <v>438</v>
      </c>
      <c r="C247" s="95"/>
      <c r="D247" s="95"/>
      <c r="E247" s="95">
        <f t="shared" si="3"/>
        <v>0</v>
      </c>
    </row>
    <row r="248" outlineLevel="1" spans="1:5">
      <c r="A248" s="90" t="s">
        <v>442</v>
      </c>
      <c r="B248" s="91" t="s">
        <v>443</v>
      </c>
      <c r="C248" s="92">
        <f>SUM(C249:C253)</f>
        <v>0</v>
      </c>
      <c r="D248" s="92">
        <f>SUM(D249:D253)</f>
        <v>0</v>
      </c>
      <c r="E248" s="92">
        <f>SUM(E249:E253)</f>
        <v>0</v>
      </c>
    </row>
    <row r="249" ht="15.6" customHeight="1" outlineLevel="2" spans="1:5">
      <c r="A249" s="93" t="s">
        <v>444</v>
      </c>
      <c r="B249" s="94" t="s">
        <v>445</v>
      </c>
      <c r="C249" s="95"/>
      <c r="D249" s="95"/>
      <c r="E249" s="95">
        <f t="shared" si="3"/>
        <v>0</v>
      </c>
    </row>
    <row r="250" ht="15.6" customHeight="1" outlineLevel="2" spans="1:5">
      <c r="A250" s="93" t="s">
        <v>446</v>
      </c>
      <c r="B250" s="94" t="s">
        <v>447</v>
      </c>
      <c r="C250" s="95"/>
      <c r="D250" s="95"/>
      <c r="E250" s="95">
        <f t="shared" si="3"/>
        <v>0</v>
      </c>
    </row>
    <row r="251" ht="15.6" customHeight="1" outlineLevel="2" spans="1:5">
      <c r="A251" s="93" t="s">
        <v>448</v>
      </c>
      <c r="B251" s="94" t="s">
        <v>449</v>
      </c>
      <c r="C251" s="95"/>
      <c r="D251" s="95"/>
      <c r="E251" s="95">
        <f t="shared" si="3"/>
        <v>0</v>
      </c>
    </row>
    <row r="252" ht="15.6" customHeight="1" outlineLevel="2" spans="1:5">
      <c r="A252" s="93" t="s">
        <v>450</v>
      </c>
      <c r="B252" s="94" t="s">
        <v>451</v>
      </c>
      <c r="C252" s="95"/>
      <c r="D252" s="95"/>
      <c r="E252" s="95">
        <f t="shared" si="3"/>
        <v>0</v>
      </c>
    </row>
    <row r="253" ht="15.6" customHeight="1" outlineLevel="2" spans="1:5">
      <c r="A253" s="93" t="s">
        <v>452</v>
      </c>
      <c r="B253" s="94" t="s">
        <v>453</v>
      </c>
      <c r="C253" s="95"/>
      <c r="D253" s="95"/>
      <c r="E253" s="95">
        <f t="shared" si="3"/>
        <v>0</v>
      </c>
    </row>
    <row r="254" outlineLevel="1" spans="1:5">
      <c r="A254" s="90" t="s">
        <v>454</v>
      </c>
      <c r="B254" s="91" t="s">
        <v>455</v>
      </c>
      <c r="C254" s="92">
        <f>SUM(C255:C258)</f>
        <v>0</v>
      </c>
      <c r="D254" s="92">
        <f>SUM(D255:D258)</f>
        <v>0</v>
      </c>
      <c r="E254" s="92">
        <f>SUM(E255:E258)</f>
        <v>0</v>
      </c>
    </row>
    <row r="255" ht="15.6" customHeight="1" outlineLevel="2" spans="1:5">
      <c r="A255" s="93" t="s">
        <v>456</v>
      </c>
      <c r="B255" s="94" t="s">
        <v>457</v>
      </c>
      <c r="C255" s="95"/>
      <c r="D255" s="95"/>
      <c r="E255" s="95">
        <f t="shared" si="3"/>
        <v>0</v>
      </c>
    </row>
    <row r="256" ht="15.6" customHeight="1" outlineLevel="2" spans="1:5">
      <c r="A256" s="93" t="s">
        <v>458</v>
      </c>
      <c r="B256" s="94" t="s">
        <v>459</v>
      </c>
      <c r="C256" s="95"/>
      <c r="D256" s="95"/>
      <c r="E256" s="95">
        <f t="shared" si="3"/>
        <v>0</v>
      </c>
    </row>
    <row r="257" ht="15.6" customHeight="1" outlineLevel="2" spans="1:5">
      <c r="A257" s="93" t="s">
        <v>460</v>
      </c>
      <c r="B257" s="94" t="s">
        <v>461</v>
      </c>
      <c r="C257" s="95"/>
      <c r="D257" s="95"/>
      <c r="E257" s="95">
        <f t="shared" si="3"/>
        <v>0</v>
      </c>
    </row>
    <row r="258" ht="15.6" customHeight="1" outlineLevel="2" spans="1:5">
      <c r="A258" s="93" t="s">
        <v>462</v>
      </c>
      <c r="B258" s="94" t="s">
        <v>463</v>
      </c>
      <c r="C258" s="95"/>
      <c r="D258" s="95"/>
      <c r="E258" s="95">
        <f t="shared" si="3"/>
        <v>0</v>
      </c>
    </row>
    <row r="259" outlineLevel="1" spans="1:5">
      <c r="A259" s="90" t="s">
        <v>464</v>
      </c>
      <c r="B259" s="91" t="s">
        <v>465</v>
      </c>
      <c r="C259" s="92">
        <f>SUM(C260)</f>
        <v>0</v>
      </c>
      <c r="D259" s="92">
        <f>SUM(D260)</f>
        <v>0</v>
      </c>
      <c r="E259" s="92">
        <f>SUM(E260)</f>
        <v>0</v>
      </c>
    </row>
    <row r="260" ht="15.6" customHeight="1" outlineLevel="2" spans="1:5">
      <c r="A260" s="93" t="s">
        <v>466</v>
      </c>
      <c r="B260" s="94" t="s">
        <v>465</v>
      </c>
      <c r="C260" s="95"/>
      <c r="D260" s="95"/>
      <c r="E260" s="95">
        <f t="shared" si="3"/>
        <v>0</v>
      </c>
    </row>
    <row r="261" outlineLevel="1" spans="1:5">
      <c r="A261" s="90" t="s">
        <v>467</v>
      </c>
      <c r="B261" s="91" t="s">
        <v>468</v>
      </c>
      <c r="C261" s="92">
        <f>SUM(C262:C265)</f>
        <v>0</v>
      </c>
      <c r="D261" s="92">
        <f>SUM(D262:D265)</f>
        <v>0</v>
      </c>
      <c r="E261" s="92">
        <f>SUM(E262:E265)</f>
        <v>0</v>
      </c>
    </row>
    <row r="262" ht="15.6" customHeight="1" outlineLevel="2" spans="1:5">
      <c r="A262" s="93" t="s">
        <v>469</v>
      </c>
      <c r="B262" s="94" t="s">
        <v>470</v>
      </c>
      <c r="C262" s="95"/>
      <c r="D262" s="95"/>
      <c r="E262" s="95">
        <f t="shared" si="3"/>
        <v>0</v>
      </c>
    </row>
    <row r="263" ht="15.6" customHeight="1" outlineLevel="2" spans="1:5">
      <c r="A263" s="93" t="s">
        <v>471</v>
      </c>
      <c r="B263" s="94" t="s">
        <v>472</v>
      </c>
      <c r="C263" s="95"/>
      <c r="D263" s="95"/>
      <c r="E263" s="95">
        <f t="shared" si="3"/>
        <v>0</v>
      </c>
    </row>
    <row r="264" ht="15.6" customHeight="1" outlineLevel="2" spans="1:5">
      <c r="A264" s="93" t="s">
        <v>473</v>
      </c>
      <c r="B264" s="94" t="s">
        <v>474</v>
      </c>
      <c r="C264" s="95"/>
      <c r="D264" s="95"/>
      <c r="E264" s="95">
        <f t="shared" ref="E264:E327" si="4">D264-C264</f>
        <v>0</v>
      </c>
    </row>
    <row r="265" ht="15.6" customHeight="1" outlineLevel="2" spans="1:5">
      <c r="A265" s="93" t="s">
        <v>475</v>
      </c>
      <c r="B265" s="94" t="s">
        <v>476</v>
      </c>
      <c r="C265" s="95"/>
      <c r="D265" s="95"/>
      <c r="E265" s="95">
        <f t="shared" si="4"/>
        <v>0</v>
      </c>
    </row>
    <row r="266" outlineLevel="1" spans="1:5">
      <c r="A266" s="90" t="s">
        <v>477</v>
      </c>
      <c r="B266" s="91" t="s">
        <v>478</v>
      </c>
      <c r="C266" s="92">
        <f>SUM(C267:C271)</f>
        <v>0</v>
      </c>
      <c r="D266" s="92">
        <f>SUM(D267:D271)</f>
        <v>0</v>
      </c>
      <c r="E266" s="92">
        <f>SUM(E267:E271)</f>
        <v>0</v>
      </c>
    </row>
    <row r="267" ht="15.6" customHeight="1" outlineLevel="2" spans="1:5">
      <c r="A267" s="93" t="s">
        <v>479</v>
      </c>
      <c r="B267" s="94" t="s">
        <v>69</v>
      </c>
      <c r="C267" s="95"/>
      <c r="D267" s="95"/>
      <c r="E267" s="95">
        <f t="shared" si="4"/>
        <v>0</v>
      </c>
    </row>
    <row r="268" ht="15.6" customHeight="1" outlineLevel="2" spans="1:5">
      <c r="A268" s="93" t="s">
        <v>480</v>
      </c>
      <c r="B268" s="94" t="s">
        <v>71</v>
      </c>
      <c r="C268" s="95"/>
      <c r="D268" s="95"/>
      <c r="E268" s="95">
        <f t="shared" si="4"/>
        <v>0</v>
      </c>
    </row>
    <row r="269" ht="15.6" customHeight="1" outlineLevel="2" spans="1:5">
      <c r="A269" s="93" t="s">
        <v>481</v>
      </c>
      <c r="B269" s="94" t="s">
        <v>73</v>
      </c>
      <c r="C269" s="95"/>
      <c r="D269" s="95"/>
      <c r="E269" s="95">
        <f t="shared" si="4"/>
        <v>0</v>
      </c>
    </row>
    <row r="270" ht="15.6" customHeight="1" outlineLevel="2" spans="1:5">
      <c r="A270" s="93" t="s">
        <v>482</v>
      </c>
      <c r="B270" s="94" t="s">
        <v>87</v>
      </c>
      <c r="C270" s="95"/>
      <c r="D270" s="95"/>
      <c r="E270" s="95">
        <f t="shared" si="4"/>
        <v>0</v>
      </c>
    </row>
    <row r="271" ht="15.6" customHeight="1" outlineLevel="2" spans="1:5">
      <c r="A271" s="93" t="s">
        <v>483</v>
      </c>
      <c r="B271" s="94" t="s">
        <v>484</v>
      </c>
      <c r="C271" s="95"/>
      <c r="D271" s="95"/>
      <c r="E271" s="95">
        <f t="shared" si="4"/>
        <v>0</v>
      </c>
    </row>
    <row r="272" outlineLevel="1" spans="1:5">
      <c r="A272" s="90" t="s">
        <v>485</v>
      </c>
      <c r="B272" s="91" t="s">
        <v>486</v>
      </c>
      <c r="C272" s="92">
        <f>SUM(C273)</f>
        <v>0</v>
      </c>
      <c r="D272" s="92">
        <f>SUM(D273)</f>
        <v>0</v>
      </c>
      <c r="E272" s="92">
        <f>SUM(E273)</f>
        <v>0</v>
      </c>
    </row>
    <row r="273" ht="15.6" customHeight="1" outlineLevel="2" spans="1:5">
      <c r="A273" s="93" t="s">
        <v>487</v>
      </c>
      <c r="B273" s="94" t="s">
        <v>486</v>
      </c>
      <c r="C273" s="95"/>
      <c r="D273" s="95"/>
      <c r="E273" s="95">
        <f t="shared" si="4"/>
        <v>0</v>
      </c>
    </row>
    <row r="274" spans="1:5">
      <c r="A274" s="87" t="s">
        <v>488</v>
      </c>
      <c r="B274" s="88" t="s">
        <v>489</v>
      </c>
      <c r="C274" s="89">
        <f>SUM(C275,C279,C281,C283,C291)</f>
        <v>0</v>
      </c>
      <c r="D274" s="89">
        <f>SUM(D275,D279,D281,D283,D291)</f>
        <v>0</v>
      </c>
      <c r="E274" s="89">
        <f>SUM(E275,E279,E281,E283,E291)</f>
        <v>0</v>
      </c>
    </row>
    <row r="275" outlineLevel="1" spans="1:5">
      <c r="A275" s="90" t="s">
        <v>490</v>
      </c>
      <c r="B275" s="91" t="s">
        <v>491</v>
      </c>
      <c r="C275" s="92">
        <f>SUM(C276:C278)</f>
        <v>0</v>
      </c>
      <c r="D275" s="92">
        <f>SUM(D276:D278)</f>
        <v>0</v>
      </c>
      <c r="E275" s="92">
        <f>SUM(E276:E278)</f>
        <v>0</v>
      </c>
    </row>
    <row r="276" ht="15.6" customHeight="1" outlineLevel="2" spans="1:5">
      <c r="A276" s="93" t="s">
        <v>492</v>
      </c>
      <c r="B276" s="94" t="s">
        <v>493</v>
      </c>
      <c r="C276" s="95"/>
      <c r="D276" s="95"/>
      <c r="E276" s="95">
        <f t="shared" si="4"/>
        <v>0</v>
      </c>
    </row>
    <row r="277" ht="15.6" customHeight="1" outlineLevel="2" spans="1:5">
      <c r="A277" s="93" t="s">
        <v>494</v>
      </c>
      <c r="B277" s="94" t="s">
        <v>495</v>
      </c>
      <c r="C277" s="95"/>
      <c r="D277" s="95"/>
      <c r="E277" s="95">
        <f t="shared" si="4"/>
        <v>0</v>
      </c>
    </row>
    <row r="278" ht="15.6" customHeight="1" outlineLevel="2" spans="1:5">
      <c r="A278" s="93" t="s">
        <v>496</v>
      </c>
      <c r="B278" s="94" t="s">
        <v>497</v>
      </c>
      <c r="C278" s="95"/>
      <c r="D278" s="95"/>
      <c r="E278" s="95">
        <f t="shared" si="4"/>
        <v>0</v>
      </c>
    </row>
    <row r="279" outlineLevel="1" spans="1:5">
      <c r="A279" s="90" t="s">
        <v>498</v>
      </c>
      <c r="B279" s="91" t="s">
        <v>499</v>
      </c>
      <c r="C279" s="92">
        <f>SUM(C280)</f>
        <v>0</v>
      </c>
      <c r="D279" s="92">
        <f>SUM(D280)</f>
        <v>0</v>
      </c>
      <c r="E279" s="92">
        <f>SUM(E280)</f>
        <v>0</v>
      </c>
    </row>
    <row r="280" ht="15.6" customHeight="1" outlineLevel="2" spans="1:5">
      <c r="A280" s="93" t="s">
        <v>500</v>
      </c>
      <c r="B280" s="94" t="s">
        <v>499</v>
      </c>
      <c r="C280" s="95"/>
      <c r="D280" s="95"/>
      <c r="E280" s="95">
        <f t="shared" si="4"/>
        <v>0</v>
      </c>
    </row>
    <row r="281" outlineLevel="1" spans="1:5">
      <c r="A281" s="90" t="s">
        <v>501</v>
      </c>
      <c r="B281" s="91" t="s">
        <v>502</v>
      </c>
      <c r="C281" s="92">
        <f>SUM(C282)</f>
        <v>0</v>
      </c>
      <c r="D281" s="92">
        <f>SUM(D282)</f>
        <v>0</v>
      </c>
      <c r="E281" s="92">
        <f>SUM(E282)</f>
        <v>0</v>
      </c>
    </row>
    <row r="282" ht="15.6" customHeight="1" outlineLevel="2" spans="1:5">
      <c r="A282" s="93" t="s">
        <v>503</v>
      </c>
      <c r="B282" s="94" t="s">
        <v>502</v>
      </c>
      <c r="C282" s="95"/>
      <c r="D282" s="95"/>
      <c r="E282" s="95">
        <f t="shared" si="4"/>
        <v>0</v>
      </c>
    </row>
    <row r="283" outlineLevel="1" spans="1:5">
      <c r="A283" s="90" t="s">
        <v>504</v>
      </c>
      <c r="B283" s="91" t="s">
        <v>505</v>
      </c>
      <c r="C283" s="92">
        <f>SUM(C284:C290)</f>
        <v>0</v>
      </c>
      <c r="D283" s="92">
        <f>SUM(D284:D290)</f>
        <v>0</v>
      </c>
      <c r="E283" s="92">
        <f>SUM(E284:E290)</f>
        <v>0</v>
      </c>
    </row>
    <row r="284" ht="15.6" customHeight="1" outlineLevel="2" spans="1:5">
      <c r="A284" s="93" t="s">
        <v>506</v>
      </c>
      <c r="B284" s="94" t="s">
        <v>507</v>
      </c>
      <c r="C284" s="95"/>
      <c r="D284" s="95"/>
      <c r="E284" s="95">
        <f t="shared" si="4"/>
        <v>0</v>
      </c>
    </row>
    <row r="285" ht="15.6" customHeight="1" outlineLevel="2" spans="1:5">
      <c r="A285" s="93" t="s">
        <v>508</v>
      </c>
      <c r="B285" s="94" t="s">
        <v>509</v>
      </c>
      <c r="C285" s="95"/>
      <c r="D285" s="95"/>
      <c r="E285" s="95">
        <f t="shared" si="4"/>
        <v>0</v>
      </c>
    </row>
    <row r="286" ht="15.6" customHeight="1" outlineLevel="2" spans="1:5">
      <c r="A286" s="93" t="s">
        <v>510</v>
      </c>
      <c r="B286" s="94" t="s">
        <v>511</v>
      </c>
      <c r="C286" s="95"/>
      <c r="D286" s="95"/>
      <c r="E286" s="95">
        <f t="shared" si="4"/>
        <v>0</v>
      </c>
    </row>
    <row r="287" ht="15.6" customHeight="1" outlineLevel="2" spans="1:5">
      <c r="A287" s="93" t="s">
        <v>512</v>
      </c>
      <c r="B287" s="94" t="s">
        <v>513</v>
      </c>
      <c r="C287" s="95"/>
      <c r="D287" s="95"/>
      <c r="E287" s="95">
        <f t="shared" si="4"/>
        <v>0</v>
      </c>
    </row>
    <row r="288" ht="15.6" customHeight="1" outlineLevel="2" spans="1:5">
      <c r="A288" s="93" t="s">
        <v>514</v>
      </c>
      <c r="B288" s="94" t="s">
        <v>515</v>
      </c>
      <c r="C288" s="95"/>
      <c r="D288" s="95"/>
      <c r="E288" s="95">
        <f t="shared" si="4"/>
        <v>0</v>
      </c>
    </row>
    <row r="289" ht="15.6" customHeight="1" outlineLevel="2" spans="1:5">
      <c r="A289" s="93" t="s">
        <v>516</v>
      </c>
      <c r="B289" s="94" t="s">
        <v>517</v>
      </c>
      <c r="C289" s="95"/>
      <c r="D289" s="95"/>
      <c r="E289" s="95">
        <f t="shared" si="4"/>
        <v>0</v>
      </c>
    </row>
    <row r="290" ht="15.6" customHeight="1" outlineLevel="2" spans="1:5">
      <c r="A290" s="93" t="s">
        <v>518</v>
      </c>
      <c r="B290" s="94" t="s">
        <v>519</v>
      </c>
      <c r="C290" s="95"/>
      <c r="D290" s="95"/>
      <c r="E290" s="95">
        <f t="shared" si="4"/>
        <v>0</v>
      </c>
    </row>
    <row r="291" outlineLevel="1" spans="1:5">
      <c r="A291" s="90" t="s">
        <v>520</v>
      </c>
      <c r="B291" s="91" t="s">
        <v>521</v>
      </c>
      <c r="C291" s="92">
        <f>SUM(C292)</f>
        <v>0</v>
      </c>
      <c r="D291" s="92">
        <f>SUM(D292)</f>
        <v>0</v>
      </c>
      <c r="E291" s="92">
        <f>SUM(E292)</f>
        <v>0</v>
      </c>
    </row>
    <row r="292" ht="15.6" customHeight="1" outlineLevel="2" spans="1:5">
      <c r="A292" s="93" t="s">
        <v>522</v>
      </c>
      <c r="B292" s="94" t="s">
        <v>521</v>
      </c>
      <c r="C292" s="95"/>
      <c r="D292" s="95"/>
      <c r="E292" s="95">
        <f t="shared" si="4"/>
        <v>0</v>
      </c>
    </row>
    <row r="293" spans="1:5">
      <c r="A293" s="87" t="s">
        <v>523</v>
      </c>
      <c r="B293" s="88" t="s">
        <v>524</v>
      </c>
      <c r="C293" s="89">
        <f>SUM(C294,C297,C308,C315,C323,C332,C346,C356,C366,C374,C380)</f>
        <v>11020</v>
      </c>
      <c r="D293" s="89">
        <f>SUM(D294,D297,D308,D315,D323,D332,D346,D356,D366,D374,D380)</f>
        <v>0</v>
      </c>
      <c r="E293" s="89">
        <f>SUM(E294,E297,E308,E315,E323,E332,E346,E356,E366,E374,E380)</f>
        <v>-11020</v>
      </c>
    </row>
    <row r="294" outlineLevel="1" spans="1:5">
      <c r="A294" s="90" t="s">
        <v>525</v>
      </c>
      <c r="B294" s="91" t="s">
        <v>526</v>
      </c>
      <c r="C294" s="92">
        <f>SUM(C295:C296)</f>
        <v>0</v>
      </c>
      <c r="D294" s="92">
        <f>SUM(D295:D296)</f>
        <v>0</v>
      </c>
      <c r="E294" s="92">
        <f>SUM(E295:E296)</f>
        <v>0</v>
      </c>
    </row>
    <row r="295" ht="15.6" customHeight="1" outlineLevel="2" spans="1:5">
      <c r="A295" s="93" t="s">
        <v>527</v>
      </c>
      <c r="B295" s="94" t="s">
        <v>526</v>
      </c>
      <c r="C295" s="95"/>
      <c r="D295" s="95"/>
      <c r="E295" s="95">
        <f t="shared" si="4"/>
        <v>0</v>
      </c>
    </row>
    <row r="296" ht="15.6" customHeight="1" outlineLevel="2" spans="1:5">
      <c r="A296" s="93" t="s">
        <v>528</v>
      </c>
      <c r="B296" s="94" t="s">
        <v>529</v>
      </c>
      <c r="C296" s="95"/>
      <c r="D296" s="95"/>
      <c r="E296" s="95">
        <f t="shared" si="4"/>
        <v>0</v>
      </c>
    </row>
    <row r="297" outlineLevel="1" spans="1:5">
      <c r="A297" s="90" t="s">
        <v>530</v>
      </c>
      <c r="B297" s="91" t="s">
        <v>531</v>
      </c>
      <c r="C297" s="92">
        <f>SUM(C298:C307)</f>
        <v>10595</v>
      </c>
      <c r="D297" s="92">
        <f>SUM(D298:D307)</f>
        <v>0</v>
      </c>
      <c r="E297" s="92">
        <f>SUM(E298:E307)</f>
        <v>-10595</v>
      </c>
    </row>
    <row r="298" ht="15.6" customHeight="1" outlineLevel="2" spans="1:5">
      <c r="A298" s="93" t="s">
        <v>532</v>
      </c>
      <c r="B298" s="94" t="s">
        <v>69</v>
      </c>
      <c r="C298" s="95">
        <v>6516</v>
      </c>
      <c r="D298" s="95"/>
      <c r="E298" s="95">
        <f t="shared" si="4"/>
        <v>-6516</v>
      </c>
    </row>
    <row r="299" ht="15.6" customHeight="1" outlineLevel="2" spans="1:5">
      <c r="A299" s="93" t="s">
        <v>533</v>
      </c>
      <c r="B299" s="94" t="s">
        <v>71</v>
      </c>
      <c r="C299" s="95">
        <v>3562</v>
      </c>
      <c r="D299" s="95"/>
      <c r="E299" s="95">
        <f t="shared" si="4"/>
        <v>-3562</v>
      </c>
    </row>
    <row r="300" ht="15.6" customHeight="1" outlineLevel="2" spans="1:5">
      <c r="A300" s="93" t="s">
        <v>534</v>
      </c>
      <c r="B300" s="94" t="s">
        <v>73</v>
      </c>
      <c r="C300" s="95"/>
      <c r="D300" s="95"/>
      <c r="E300" s="95">
        <f t="shared" si="4"/>
        <v>0</v>
      </c>
    </row>
    <row r="301" ht="15.6" customHeight="1" outlineLevel="2" spans="1:5">
      <c r="A301" s="93" t="s">
        <v>535</v>
      </c>
      <c r="B301" s="94" t="s">
        <v>170</v>
      </c>
      <c r="C301" s="95"/>
      <c r="D301" s="95"/>
      <c r="E301" s="95">
        <f t="shared" si="4"/>
        <v>0</v>
      </c>
    </row>
    <row r="302" ht="15.6" customHeight="1" outlineLevel="2" spans="1:5">
      <c r="A302" s="93" t="s">
        <v>536</v>
      </c>
      <c r="B302" s="94" t="s">
        <v>537</v>
      </c>
      <c r="C302" s="95"/>
      <c r="D302" s="95"/>
      <c r="E302" s="95">
        <f t="shared" si="4"/>
        <v>0</v>
      </c>
    </row>
    <row r="303" ht="15.6" customHeight="1" outlineLevel="2" spans="1:5">
      <c r="A303" s="93" t="s">
        <v>538</v>
      </c>
      <c r="B303" s="94" t="s">
        <v>539</v>
      </c>
      <c r="C303" s="95"/>
      <c r="D303" s="95"/>
      <c r="E303" s="95">
        <f t="shared" si="4"/>
        <v>0</v>
      </c>
    </row>
    <row r="304" ht="15.6" customHeight="1" outlineLevel="2" spans="1:5">
      <c r="A304" s="93" t="s">
        <v>540</v>
      </c>
      <c r="B304" s="94" t="s">
        <v>541</v>
      </c>
      <c r="C304" s="95"/>
      <c r="D304" s="95"/>
      <c r="E304" s="95">
        <f t="shared" si="4"/>
        <v>0</v>
      </c>
    </row>
    <row r="305" ht="15.6" customHeight="1" outlineLevel="2" spans="1:5">
      <c r="A305" s="93" t="s">
        <v>542</v>
      </c>
      <c r="B305" s="94" t="s">
        <v>543</v>
      </c>
      <c r="C305" s="95"/>
      <c r="D305" s="95"/>
      <c r="E305" s="95">
        <f t="shared" si="4"/>
        <v>0</v>
      </c>
    </row>
    <row r="306" ht="15.6" customHeight="1" outlineLevel="2" spans="1:5">
      <c r="A306" s="93" t="s">
        <v>544</v>
      </c>
      <c r="B306" s="94" t="s">
        <v>87</v>
      </c>
      <c r="C306" s="95"/>
      <c r="D306" s="95"/>
      <c r="E306" s="95">
        <f t="shared" si="4"/>
        <v>0</v>
      </c>
    </row>
    <row r="307" ht="15.6" customHeight="1" outlineLevel="2" spans="1:5">
      <c r="A307" s="93" t="s">
        <v>545</v>
      </c>
      <c r="B307" s="94" t="s">
        <v>546</v>
      </c>
      <c r="C307" s="95">
        <v>517</v>
      </c>
      <c r="D307" s="95"/>
      <c r="E307" s="95">
        <f t="shared" si="4"/>
        <v>-517</v>
      </c>
    </row>
    <row r="308" outlineLevel="1" spans="1:5">
      <c r="A308" s="90" t="s">
        <v>547</v>
      </c>
      <c r="B308" s="91" t="s">
        <v>548</v>
      </c>
      <c r="C308" s="92">
        <f>SUM(C309:C314)</f>
        <v>0</v>
      </c>
      <c r="D308" s="92">
        <f>SUM(D309:D314)</f>
        <v>0</v>
      </c>
      <c r="E308" s="92">
        <f>SUM(E309:E314)</f>
        <v>0</v>
      </c>
    </row>
    <row r="309" ht="15.6" customHeight="1" outlineLevel="2" spans="1:5">
      <c r="A309" s="93" t="s">
        <v>549</v>
      </c>
      <c r="B309" s="94" t="s">
        <v>69</v>
      </c>
      <c r="C309" s="95"/>
      <c r="D309" s="95"/>
      <c r="E309" s="95">
        <f t="shared" si="4"/>
        <v>0</v>
      </c>
    </row>
    <row r="310" ht="15.6" customHeight="1" outlineLevel="2" spans="1:5">
      <c r="A310" s="93" t="s">
        <v>550</v>
      </c>
      <c r="B310" s="94" t="s">
        <v>71</v>
      </c>
      <c r="C310" s="95"/>
      <c r="D310" s="95"/>
      <c r="E310" s="95">
        <f t="shared" si="4"/>
        <v>0</v>
      </c>
    </row>
    <row r="311" ht="15.6" customHeight="1" outlineLevel="2" spans="1:5">
      <c r="A311" s="93" t="s">
        <v>551</v>
      </c>
      <c r="B311" s="94" t="s">
        <v>73</v>
      </c>
      <c r="C311" s="95"/>
      <c r="D311" s="95"/>
      <c r="E311" s="95">
        <f t="shared" si="4"/>
        <v>0</v>
      </c>
    </row>
    <row r="312" ht="15.6" customHeight="1" outlineLevel="2" spans="1:5">
      <c r="A312" s="93" t="s">
        <v>552</v>
      </c>
      <c r="B312" s="94" t="s">
        <v>553</v>
      </c>
      <c r="C312" s="95"/>
      <c r="D312" s="95"/>
      <c r="E312" s="95">
        <f t="shared" si="4"/>
        <v>0</v>
      </c>
    </row>
    <row r="313" ht="15.6" customHeight="1" outlineLevel="2" spans="1:5">
      <c r="A313" s="93" t="s">
        <v>554</v>
      </c>
      <c r="B313" s="94" t="s">
        <v>87</v>
      </c>
      <c r="C313" s="95"/>
      <c r="D313" s="95"/>
      <c r="E313" s="95">
        <f t="shared" si="4"/>
        <v>0</v>
      </c>
    </row>
    <row r="314" ht="15.6" customHeight="1" outlineLevel="2" spans="1:5">
      <c r="A314" s="93" t="s">
        <v>555</v>
      </c>
      <c r="B314" s="94" t="s">
        <v>556</v>
      </c>
      <c r="C314" s="95"/>
      <c r="D314" s="95"/>
      <c r="E314" s="95">
        <f t="shared" si="4"/>
        <v>0</v>
      </c>
    </row>
    <row r="315" outlineLevel="1" spans="1:5">
      <c r="A315" s="90" t="s">
        <v>557</v>
      </c>
      <c r="B315" s="91" t="s">
        <v>558</v>
      </c>
      <c r="C315" s="92">
        <f>SUM(C316:C322)</f>
        <v>0</v>
      </c>
      <c r="D315" s="92">
        <f>SUM(D316:D322)</f>
        <v>0</v>
      </c>
      <c r="E315" s="92">
        <f>SUM(E316:E322)</f>
        <v>0</v>
      </c>
    </row>
    <row r="316" ht="15.6" customHeight="1" outlineLevel="2" spans="1:5">
      <c r="A316" s="93" t="s">
        <v>559</v>
      </c>
      <c r="B316" s="94" t="s">
        <v>69</v>
      </c>
      <c r="C316" s="95"/>
      <c r="D316" s="95"/>
      <c r="E316" s="95">
        <f t="shared" si="4"/>
        <v>0</v>
      </c>
    </row>
    <row r="317" ht="15.6" customHeight="1" outlineLevel="2" spans="1:5">
      <c r="A317" s="93" t="s">
        <v>560</v>
      </c>
      <c r="B317" s="94" t="s">
        <v>71</v>
      </c>
      <c r="C317" s="95"/>
      <c r="D317" s="95"/>
      <c r="E317" s="95">
        <f t="shared" si="4"/>
        <v>0</v>
      </c>
    </row>
    <row r="318" ht="15.6" customHeight="1" outlineLevel="2" spans="1:5">
      <c r="A318" s="93" t="s">
        <v>561</v>
      </c>
      <c r="B318" s="94" t="s">
        <v>73</v>
      </c>
      <c r="C318" s="95"/>
      <c r="D318" s="95"/>
      <c r="E318" s="95">
        <f t="shared" si="4"/>
        <v>0</v>
      </c>
    </row>
    <row r="319" ht="15.6" customHeight="1" outlineLevel="2" spans="1:5">
      <c r="A319" s="93" t="s">
        <v>562</v>
      </c>
      <c r="B319" s="94" t="s">
        <v>563</v>
      </c>
      <c r="C319" s="95"/>
      <c r="D319" s="95"/>
      <c r="E319" s="95">
        <f t="shared" si="4"/>
        <v>0</v>
      </c>
    </row>
    <row r="320" ht="15.6" customHeight="1" outlineLevel="2" spans="1:5">
      <c r="A320" s="93" t="s">
        <v>564</v>
      </c>
      <c r="B320" s="94" t="s">
        <v>565</v>
      </c>
      <c r="C320" s="95"/>
      <c r="D320" s="95"/>
      <c r="E320" s="95">
        <f t="shared" si="4"/>
        <v>0</v>
      </c>
    </row>
    <row r="321" ht="15.6" customHeight="1" outlineLevel="2" spans="1:5">
      <c r="A321" s="93" t="s">
        <v>566</v>
      </c>
      <c r="B321" s="94" t="s">
        <v>87</v>
      </c>
      <c r="C321" s="95"/>
      <c r="D321" s="95"/>
      <c r="E321" s="95">
        <f t="shared" si="4"/>
        <v>0</v>
      </c>
    </row>
    <row r="322" ht="15.6" customHeight="1" outlineLevel="2" spans="1:5">
      <c r="A322" s="93" t="s">
        <v>567</v>
      </c>
      <c r="B322" s="94" t="s">
        <v>568</v>
      </c>
      <c r="C322" s="95"/>
      <c r="D322" s="95"/>
      <c r="E322" s="95">
        <f t="shared" si="4"/>
        <v>0</v>
      </c>
    </row>
    <row r="323" outlineLevel="1" spans="1:5">
      <c r="A323" s="90" t="s">
        <v>569</v>
      </c>
      <c r="B323" s="91" t="s">
        <v>570</v>
      </c>
      <c r="C323" s="92">
        <f>SUM(C324:C331)</f>
        <v>0</v>
      </c>
      <c r="D323" s="92">
        <f>SUM(D324:D331)</f>
        <v>0</v>
      </c>
      <c r="E323" s="92">
        <f>SUM(E324:E331)</f>
        <v>0</v>
      </c>
    </row>
    <row r="324" ht="15.6" customHeight="1" outlineLevel="2" spans="1:5">
      <c r="A324" s="93" t="s">
        <v>571</v>
      </c>
      <c r="B324" s="94" t="s">
        <v>69</v>
      </c>
      <c r="C324" s="95"/>
      <c r="D324" s="95"/>
      <c r="E324" s="95">
        <f t="shared" si="4"/>
        <v>0</v>
      </c>
    </row>
    <row r="325" ht="15.6" customHeight="1" outlineLevel="2" spans="1:5">
      <c r="A325" s="93" t="s">
        <v>572</v>
      </c>
      <c r="B325" s="94" t="s">
        <v>71</v>
      </c>
      <c r="C325" s="95"/>
      <c r="D325" s="95"/>
      <c r="E325" s="95">
        <f t="shared" si="4"/>
        <v>0</v>
      </c>
    </row>
    <row r="326" ht="15.6" customHeight="1" outlineLevel="2" spans="1:5">
      <c r="A326" s="93" t="s">
        <v>573</v>
      </c>
      <c r="B326" s="94" t="s">
        <v>73</v>
      </c>
      <c r="C326" s="95"/>
      <c r="D326" s="95"/>
      <c r="E326" s="95">
        <f t="shared" si="4"/>
        <v>0</v>
      </c>
    </row>
    <row r="327" ht="15.6" customHeight="1" outlineLevel="2" spans="1:5">
      <c r="A327" s="93" t="s">
        <v>574</v>
      </c>
      <c r="B327" s="94" t="s">
        <v>575</v>
      </c>
      <c r="C327" s="95"/>
      <c r="D327" s="95"/>
      <c r="E327" s="95">
        <f t="shared" si="4"/>
        <v>0</v>
      </c>
    </row>
    <row r="328" ht="15.6" customHeight="1" outlineLevel="2" spans="1:5">
      <c r="A328" s="93" t="s">
        <v>576</v>
      </c>
      <c r="B328" s="94" t="s">
        <v>577</v>
      </c>
      <c r="C328" s="95"/>
      <c r="D328" s="95"/>
      <c r="E328" s="95">
        <f t="shared" ref="E328:E391" si="5">D328-C328</f>
        <v>0</v>
      </c>
    </row>
    <row r="329" ht="15.6" customHeight="1" outlineLevel="2" spans="1:5">
      <c r="A329" s="93" t="s">
        <v>578</v>
      </c>
      <c r="B329" s="94" t="s">
        <v>579</v>
      </c>
      <c r="C329" s="95"/>
      <c r="D329" s="95"/>
      <c r="E329" s="95">
        <f t="shared" si="5"/>
        <v>0</v>
      </c>
    </row>
    <row r="330" ht="15.6" customHeight="1" outlineLevel="2" spans="1:5">
      <c r="A330" s="93" t="s">
        <v>580</v>
      </c>
      <c r="B330" s="94" t="s">
        <v>87</v>
      </c>
      <c r="C330" s="95"/>
      <c r="D330" s="95"/>
      <c r="E330" s="95">
        <f t="shared" si="5"/>
        <v>0</v>
      </c>
    </row>
    <row r="331" ht="15.6" customHeight="1" outlineLevel="2" spans="1:5">
      <c r="A331" s="93" t="s">
        <v>581</v>
      </c>
      <c r="B331" s="94" t="s">
        <v>582</v>
      </c>
      <c r="C331" s="95"/>
      <c r="D331" s="95"/>
      <c r="E331" s="95">
        <f t="shared" si="5"/>
        <v>0</v>
      </c>
    </row>
    <row r="332" outlineLevel="1" spans="1:5">
      <c r="A332" s="90" t="s">
        <v>583</v>
      </c>
      <c r="B332" s="91" t="s">
        <v>584</v>
      </c>
      <c r="C332" s="92">
        <f>SUM(C333:C345)</f>
        <v>425</v>
      </c>
      <c r="D332" s="92">
        <f>SUM(D333:D345)</f>
        <v>0</v>
      </c>
      <c r="E332" s="92">
        <f>SUM(E333:E345)</f>
        <v>-425</v>
      </c>
    </row>
    <row r="333" ht="15.6" customHeight="1" outlineLevel="2" spans="1:5">
      <c r="A333" s="93" t="s">
        <v>585</v>
      </c>
      <c r="B333" s="94" t="s">
        <v>69</v>
      </c>
      <c r="C333" s="95">
        <v>399</v>
      </c>
      <c r="D333" s="95"/>
      <c r="E333" s="95">
        <f t="shared" si="5"/>
        <v>-399</v>
      </c>
    </row>
    <row r="334" ht="15.6" customHeight="1" outlineLevel="2" spans="1:5">
      <c r="A334" s="93" t="s">
        <v>586</v>
      </c>
      <c r="B334" s="94" t="s">
        <v>71</v>
      </c>
      <c r="C334" s="95">
        <v>26</v>
      </c>
      <c r="D334" s="95"/>
      <c r="E334" s="95">
        <f t="shared" si="5"/>
        <v>-26</v>
      </c>
    </row>
    <row r="335" ht="15.6" customHeight="1" outlineLevel="2" spans="1:5">
      <c r="A335" s="93" t="s">
        <v>587</v>
      </c>
      <c r="B335" s="94" t="s">
        <v>73</v>
      </c>
      <c r="C335" s="95"/>
      <c r="D335" s="95"/>
      <c r="E335" s="95">
        <f t="shared" si="5"/>
        <v>0</v>
      </c>
    </row>
    <row r="336" ht="15.6" customHeight="1" outlineLevel="2" spans="1:5">
      <c r="A336" s="93" t="s">
        <v>588</v>
      </c>
      <c r="B336" s="94" t="s">
        <v>589</v>
      </c>
      <c r="C336" s="95"/>
      <c r="D336" s="95"/>
      <c r="E336" s="95">
        <f t="shared" si="5"/>
        <v>0</v>
      </c>
    </row>
    <row r="337" ht="15.6" customHeight="1" outlineLevel="2" spans="1:5">
      <c r="A337" s="93" t="s">
        <v>590</v>
      </c>
      <c r="B337" s="94" t="s">
        <v>591</v>
      </c>
      <c r="C337" s="95"/>
      <c r="D337" s="95"/>
      <c r="E337" s="95">
        <f t="shared" si="5"/>
        <v>0</v>
      </c>
    </row>
    <row r="338" ht="15.6" customHeight="1" outlineLevel="2" spans="1:5">
      <c r="A338" s="93" t="s">
        <v>592</v>
      </c>
      <c r="B338" s="94" t="s">
        <v>593</v>
      </c>
      <c r="C338" s="95"/>
      <c r="D338" s="95"/>
      <c r="E338" s="95">
        <f t="shared" si="5"/>
        <v>0</v>
      </c>
    </row>
    <row r="339" ht="15.6" customHeight="1" outlineLevel="2" spans="1:5">
      <c r="A339" s="93" t="s">
        <v>594</v>
      </c>
      <c r="B339" s="94" t="s">
        <v>595</v>
      </c>
      <c r="C339" s="95"/>
      <c r="D339" s="95"/>
      <c r="E339" s="95">
        <f t="shared" si="5"/>
        <v>0</v>
      </c>
    </row>
    <row r="340" ht="15.6" customHeight="1" outlineLevel="2" spans="1:5">
      <c r="A340" s="93" t="s">
        <v>596</v>
      </c>
      <c r="B340" s="94" t="s">
        <v>597</v>
      </c>
      <c r="C340" s="95"/>
      <c r="D340" s="95"/>
      <c r="E340" s="95">
        <f t="shared" si="5"/>
        <v>0</v>
      </c>
    </row>
    <row r="341" ht="15.6" customHeight="1" outlineLevel="2" spans="1:5">
      <c r="A341" s="93" t="s">
        <v>598</v>
      </c>
      <c r="B341" s="94" t="s">
        <v>599</v>
      </c>
      <c r="C341" s="95"/>
      <c r="D341" s="95"/>
      <c r="E341" s="95">
        <f t="shared" si="5"/>
        <v>0</v>
      </c>
    </row>
    <row r="342" ht="15.6" customHeight="1" outlineLevel="2" spans="1:5">
      <c r="A342" s="93" t="s">
        <v>600</v>
      </c>
      <c r="B342" s="94" t="s">
        <v>601</v>
      </c>
      <c r="C342" s="95"/>
      <c r="D342" s="95"/>
      <c r="E342" s="95">
        <f t="shared" si="5"/>
        <v>0</v>
      </c>
    </row>
    <row r="343" ht="15.6" customHeight="1" outlineLevel="2" spans="1:5">
      <c r="A343" s="93" t="s">
        <v>602</v>
      </c>
      <c r="B343" s="94" t="s">
        <v>170</v>
      </c>
      <c r="C343" s="95"/>
      <c r="D343" s="95"/>
      <c r="E343" s="95">
        <f t="shared" si="5"/>
        <v>0</v>
      </c>
    </row>
    <row r="344" ht="15.6" customHeight="1" outlineLevel="2" spans="1:5">
      <c r="A344" s="93" t="s">
        <v>603</v>
      </c>
      <c r="B344" s="94" t="s">
        <v>87</v>
      </c>
      <c r="C344" s="95"/>
      <c r="D344" s="95"/>
      <c r="E344" s="95">
        <f t="shared" si="5"/>
        <v>0</v>
      </c>
    </row>
    <row r="345" ht="15.6" customHeight="1" outlineLevel="2" spans="1:5">
      <c r="A345" s="93" t="s">
        <v>604</v>
      </c>
      <c r="B345" s="94" t="s">
        <v>605</v>
      </c>
      <c r="C345" s="95"/>
      <c r="D345" s="95"/>
      <c r="E345" s="95">
        <f t="shared" si="5"/>
        <v>0</v>
      </c>
    </row>
    <row r="346" outlineLevel="1" spans="1:5">
      <c r="A346" s="90" t="s">
        <v>606</v>
      </c>
      <c r="B346" s="91" t="s">
        <v>607</v>
      </c>
      <c r="C346" s="92">
        <f>SUM(C347:C355)</f>
        <v>0</v>
      </c>
      <c r="D346" s="92">
        <f>SUM(D347:D355)</f>
        <v>0</v>
      </c>
      <c r="E346" s="92">
        <f>SUM(E347:E355)</f>
        <v>0</v>
      </c>
    </row>
    <row r="347" ht="15.6" customHeight="1" outlineLevel="2" spans="1:5">
      <c r="A347" s="93" t="s">
        <v>608</v>
      </c>
      <c r="B347" s="94" t="s">
        <v>69</v>
      </c>
      <c r="C347" s="95"/>
      <c r="D347" s="95"/>
      <c r="E347" s="95">
        <f t="shared" si="5"/>
        <v>0</v>
      </c>
    </row>
    <row r="348" ht="15.6" customHeight="1" outlineLevel="2" spans="1:5">
      <c r="A348" s="93" t="s">
        <v>609</v>
      </c>
      <c r="B348" s="94" t="s">
        <v>71</v>
      </c>
      <c r="C348" s="95"/>
      <c r="D348" s="95"/>
      <c r="E348" s="95">
        <f t="shared" si="5"/>
        <v>0</v>
      </c>
    </row>
    <row r="349" ht="15.6" customHeight="1" outlineLevel="2" spans="1:5">
      <c r="A349" s="93" t="s">
        <v>610</v>
      </c>
      <c r="B349" s="94" t="s">
        <v>73</v>
      </c>
      <c r="C349" s="95"/>
      <c r="D349" s="95"/>
      <c r="E349" s="95">
        <f t="shared" si="5"/>
        <v>0</v>
      </c>
    </row>
    <row r="350" ht="15.6" customHeight="1" outlineLevel="2" spans="1:5">
      <c r="A350" s="93" t="s">
        <v>611</v>
      </c>
      <c r="B350" s="94" t="s">
        <v>612</v>
      </c>
      <c r="C350" s="95"/>
      <c r="D350" s="95"/>
      <c r="E350" s="95">
        <f t="shared" si="5"/>
        <v>0</v>
      </c>
    </row>
    <row r="351" ht="15.6" customHeight="1" outlineLevel="2" spans="1:5">
      <c r="A351" s="93" t="s">
        <v>613</v>
      </c>
      <c r="B351" s="94" t="s">
        <v>614</v>
      </c>
      <c r="C351" s="95"/>
      <c r="D351" s="95"/>
      <c r="E351" s="95">
        <f t="shared" si="5"/>
        <v>0</v>
      </c>
    </row>
    <row r="352" ht="15.6" customHeight="1" outlineLevel="2" spans="1:5">
      <c r="A352" s="93" t="s">
        <v>615</v>
      </c>
      <c r="B352" s="94" t="s">
        <v>616</v>
      </c>
      <c r="C352" s="95"/>
      <c r="D352" s="95"/>
      <c r="E352" s="95">
        <f t="shared" si="5"/>
        <v>0</v>
      </c>
    </row>
    <row r="353" ht="15.6" customHeight="1" outlineLevel="2" spans="1:5">
      <c r="A353" s="93" t="s">
        <v>617</v>
      </c>
      <c r="B353" s="94" t="s">
        <v>170</v>
      </c>
      <c r="C353" s="95"/>
      <c r="D353" s="95"/>
      <c r="E353" s="95">
        <f t="shared" si="5"/>
        <v>0</v>
      </c>
    </row>
    <row r="354" ht="15.6" customHeight="1" outlineLevel="2" spans="1:5">
      <c r="A354" s="93" t="s">
        <v>618</v>
      </c>
      <c r="B354" s="94" t="s">
        <v>87</v>
      </c>
      <c r="C354" s="95"/>
      <c r="D354" s="95"/>
      <c r="E354" s="95">
        <f t="shared" si="5"/>
        <v>0</v>
      </c>
    </row>
    <row r="355" ht="15.6" customHeight="1" outlineLevel="2" spans="1:5">
      <c r="A355" s="93" t="s">
        <v>619</v>
      </c>
      <c r="B355" s="94" t="s">
        <v>620</v>
      </c>
      <c r="C355" s="95"/>
      <c r="D355" s="95"/>
      <c r="E355" s="95">
        <f t="shared" si="5"/>
        <v>0</v>
      </c>
    </row>
    <row r="356" outlineLevel="1" spans="1:5">
      <c r="A356" s="90" t="s">
        <v>621</v>
      </c>
      <c r="B356" s="91" t="s">
        <v>622</v>
      </c>
      <c r="C356" s="92">
        <f>SUM(C357:C365)</f>
        <v>0</v>
      </c>
      <c r="D356" s="92">
        <f>SUM(D357:D365)</f>
        <v>0</v>
      </c>
      <c r="E356" s="92">
        <f>SUM(E357:E365)</f>
        <v>0</v>
      </c>
    </row>
    <row r="357" ht="15.6" customHeight="1" outlineLevel="2" spans="1:5">
      <c r="A357" s="93" t="s">
        <v>623</v>
      </c>
      <c r="B357" s="94" t="s">
        <v>69</v>
      </c>
      <c r="C357" s="95"/>
      <c r="D357" s="95"/>
      <c r="E357" s="95">
        <f t="shared" si="5"/>
        <v>0</v>
      </c>
    </row>
    <row r="358" ht="15.6" customHeight="1" outlineLevel="2" spans="1:5">
      <c r="A358" s="93" t="s">
        <v>624</v>
      </c>
      <c r="B358" s="94" t="s">
        <v>71</v>
      </c>
      <c r="C358" s="95"/>
      <c r="D358" s="95"/>
      <c r="E358" s="95">
        <f t="shared" si="5"/>
        <v>0</v>
      </c>
    </row>
    <row r="359" ht="15.6" customHeight="1" outlineLevel="2" spans="1:5">
      <c r="A359" s="93" t="s">
        <v>625</v>
      </c>
      <c r="B359" s="94" t="s">
        <v>73</v>
      </c>
      <c r="C359" s="95"/>
      <c r="D359" s="95"/>
      <c r="E359" s="95">
        <f t="shared" si="5"/>
        <v>0</v>
      </c>
    </row>
    <row r="360" ht="15.6" customHeight="1" outlineLevel="2" spans="1:5">
      <c r="A360" s="93" t="s">
        <v>626</v>
      </c>
      <c r="B360" s="94" t="s">
        <v>627</v>
      </c>
      <c r="C360" s="95"/>
      <c r="D360" s="95"/>
      <c r="E360" s="95">
        <f t="shared" si="5"/>
        <v>0</v>
      </c>
    </row>
    <row r="361" ht="15.6" customHeight="1" outlineLevel="2" spans="1:5">
      <c r="A361" s="93" t="s">
        <v>628</v>
      </c>
      <c r="B361" s="94" t="s">
        <v>629</v>
      </c>
      <c r="C361" s="95"/>
      <c r="D361" s="95"/>
      <c r="E361" s="95">
        <f t="shared" si="5"/>
        <v>0</v>
      </c>
    </row>
    <row r="362" ht="15.6" customHeight="1" outlineLevel="2" spans="1:5">
      <c r="A362" s="93" t="s">
        <v>630</v>
      </c>
      <c r="B362" s="94" t="s">
        <v>631</v>
      </c>
      <c r="C362" s="95"/>
      <c r="D362" s="95"/>
      <c r="E362" s="95">
        <f t="shared" si="5"/>
        <v>0</v>
      </c>
    </row>
    <row r="363" ht="15.6" customHeight="1" outlineLevel="2" spans="1:5">
      <c r="A363" s="93" t="s">
        <v>632</v>
      </c>
      <c r="B363" s="94" t="s">
        <v>170</v>
      </c>
      <c r="C363" s="95"/>
      <c r="D363" s="95"/>
      <c r="E363" s="95">
        <f t="shared" si="5"/>
        <v>0</v>
      </c>
    </row>
    <row r="364" ht="15.6" customHeight="1" outlineLevel="2" spans="1:5">
      <c r="A364" s="93" t="s">
        <v>633</v>
      </c>
      <c r="B364" s="94" t="s">
        <v>87</v>
      </c>
      <c r="C364" s="95"/>
      <c r="D364" s="95"/>
      <c r="E364" s="95">
        <f t="shared" si="5"/>
        <v>0</v>
      </c>
    </row>
    <row r="365" ht="15.6" customHeight="1" outlineLevel="2" spans="1:5">
      <c r="A365" s="93" t="s">
        <v>634</v>
      </c>
      <c r="B365" s="94" t="s">
        <v>635</v>
      </c>
      <c r="C365" s="95"/>
      <c r="D365" s="95"/>
      <c r="E365" s="95">
        <f t="shared" si="5"/>
        <v>0</v>
      </c>
    </row>
    <row r="366" outlineLevel="1" spans="1:5">
      <c r="A366" s="90" t="s">
        <v>636</v>
      </c>
      <c r="B366" s="91" t="s">
        <v>637</v>
      </c>
      <c r="C366" s="92">
        <f>SUM(C367:C373)</f>
        <v>0</v>
      </c>
      <c r="D366" s="92">
        <f>SUM(D367:D373)</f>
        <v>0</v>
      </c>
      <c r="E366" s="92">
        <f>SUM(E367:E373)</f>
        <v>0</v>
      </c>
    </row>
    <row r="367" ht="15.6" customHeight="1" outlineLevel="2" spans="1:5">
      <c r="A367" s="93" t="s">
        <v>638</v>
      </c>
      <c r="B367" s="94" t="s">
        <v>69</v>
      </c>
      <c r="C367" s="95"/>
      <c r="D367" s="95"/>
      <c r="E367" s="95">
        <f t="shared" si="5"/>
        <v>0</v>
      </c>
    </row>
    <row r="368" ht="15.6" customHeight="1" outlineLevel="2" spans="1:5">
      <c r="A368" s="93" t="s">
        <v>639</v>
      </c>
      <c r="B368" s="94" t="s">
        <v>71</v>
      </c>
      <c r="C368" s="95"/>
      <c r="D368" s="95"/>
      <c r="E368" s="95">
        <f t="shared" si="5"/>
        <v>0</v>
      </c>
    </row>
    <row r="369" ht="15.6" customHeight="1" outlineLevel="2" spans="1:5">
      <c r="A369" s="93" t="s">
        <v>640</v>
      </c>
      <c r="B369" s="94" t="s">
        <v>73</v>
      </c>
      <c r="C369" s="95"/>
      <c r="D369" s="95"/>
      <c r="E369" s="95">
        <f t="shared" si="5"/>
        <v>0</v>
      </c>
    </row>
    <row r="370" ht="15.6" customHeight="1" outlineLevel="2" spans="1:5">
      <c r="A370" s="93" t="s">
        <v>641</v>
      </c>
      <c r="B370" s="94" t="s">
        <v>642</v>
      </c>
      <c r="C370" s="95"/>
      <c r="D370" s="95"/>
      <c r="E370" s="95">
        <f t="shared" si="5"/>
        <v>0</v>
      </c>
    </row>
    <row r="371" ht="15.6" customHeight="1" outlineLevel="2" spans="1:5">
      <c r="A371" s="93" t="s">
        <v>643</v>
      </c>
      <c r="B371" s="94" t="s">
        <v>644</v>
      </c>
      <c r="C371" s="95"/>
      <c r="D371" s="95"/>
      <c r="E371" s="95">
        <f t="shared" si="5"/>
        <v>0</v>
      </c>
    </row>
    <row r="372" ht="15.6" customHeight="1" outlineLevel="2" spans="1:5">
      <c r="A372" s="93" t="s">
        <v>645</v>
      </c>
      <c r="B372" s="94" t="s">
        <v>87</v>
      </c>
      <c r="C372" s="95"/>
      <c r="D372" s="95"/>
      <c r="E372" s="95">
        <f t="shared" si="5"/>
        <v>0</v>
      </c>
    </row>
    <row r="373" ht="15.6" customHeight="1" outlineLevel="2" spans="1:5">
      <c r="A373" s="93" t="s">
        <v>646</v>
      </c>
      <c r="B373" s="94" t="s">
        <v>647</v>
      </c>
      <c r="C373" s="95"/>
      <c r="D373" s="95"/>
      <c r="E373" s="95">
        <f t="shared" si="5"/>
        <v>0</v>
      </c>
    </row>
    <row r="374" outlineLevel="1" spans="1:5">
      <c r="A374" s="90" t="s">
        <v>648</v>
      </c>
      <c r="B374" s="91" t="s">
        <v>649</v>
      </c>
      <c r="C374" s="92">
        <f>SUM(C375:C379)</f>
        <v>0</v>
      </c>
      <c r="D374" s="92">
        <f>SUM(D375:D379)</f>
        <v>0</v>
      </c>
      <c r="E374" s="92">
        <f>SUM(E375:E379)</f>
        <v>0</v>
      </c>
    </row>
    <row r="375" ht="15.6" customHeight="1" outlineLevel="2" spans="1:5">
      <c r="A375" s="93" t="s">
        <v>650</v>
      </c>
      <c r="B375" s="94" t="s">
        <v>69</v>
      </c>
      <c r="C375" s="95"/>
      <c r="D375" s="95"/>
      <c r="E375" s="95">
        <f t="shared" si="5"/>
        <v>0</v>
      </c>
    </row>
    <row r="376" ht="15.6" customHeight="1" outlineLevel="2" spans="1:5">
      <c r="A376" s="93" t="s">
        <v>651</v>
      </c>
      <c r="B376" s="94" t="s">
        <v>71</v>
      </c>
      <c r="C376" s="95"/>
      <c r="D376" s="95"/>
      <c r="E376" s="95">
        <f t="shared" si="5"/>
        <v>0</v>
      </c>
    </row>
    <row r="377" ht="15.6" customHeight="1" outlineLevel="2" spans="1:5">
      <c r="A377" s="93" t="s">
        <v>652</v>
      </c>
      <c r="B377" s="94" t="s">
        <v>170</v>
      </c>
      <c r="C377" s="95"/>
      <c r="D377" s="95"/>
      <c r="E377" s="95">
        <f t="shared" si="5"/>
        <v>0</v>
      </c>
    </row>
    <row r="378" ht="15.6" customHeight="1" outlineLevel="2" spans="1:5">
      <c r="A378" s="93" t="s">
        <v>653</v>
      </c>
      <c r="B378" s="94" t="s">
        <v>654</v>
      </c>
      <c r="C378" s="95"/>
      <c r="D378" s="95"/>
      <c r="E378" s="95">
        <f t="shared" si="5"/>
        <v>0</v>
      </c>
    </row>
    <row r="379" ht="15.6" customHeight="1" outlineLevel="2" spans="1:5">
      <c r="A379" s="93" t="s">
        <v>655</v>
      </c>
      <c r="B379" s="94" t="s">
        <v>656</v>
      </c>
      <c r="C379" s="95"/>
      <c r="D379" s="95"/>
      <c r="E379" s="95">
        <f t="shared" si="5"/>
        <v>0</v>
      </c>
    </row>
    <row r="380" outlineLevel="1" spans="1:5">
      <c r="A380" s="90" t="s">
        <v>657</v>
      </c>
      <c r="B380" s="91" t="s">
        <v>658</v>
      </c>
      <c r="C380" s="92">
        <f>SUM(C381:C382)</f>
        <v>0</v>
      </c>
      <c r="D380" s="92">
        <f>SUM(D381:D382)</f>
        <v>0</v>
      </c>
      <c r="E380" s="92">
        <f>SUM(E381:E382)</f>
        <v>0</v>
      </c>
    </row>
    <row r="381" ht="15.6" customHeight="1" outlineLevel="2" spans="1:5">
      <c r="A381" s="93" t="s">
        <v>659</v>
      </c>
      <c r="B381" s="94" t="s">
        <v>660</v>
      </c>
      <c r="C381" s="95"/>
      <c r="D381" s="95"/>
      <c r="E381" s="95">
        <f t="shared" si="5"/>
        <v>0</v>
      </c>
    </row>
    <row r="382" ht="15.6" customHeight="1" outlineLevel="2" spans="1:5">
      <c r="A382" s="93" t="s">
        <v>661</v>
      </c>
      <c r="B382" s="94" t="s">
        <v>658</v>
      </c>
      <c r="C382" s="95"/>
      <c r="D382" s="95"/>
      <c r="E382" s="95">
        <f t="shared" si="5"/>
        <v>0</v>
      </c>
    </row>
    <row r="383" spans="1:5">
      <c r="A383" s="87" t="s">
        <v>662</v>
      </c>
      <c r="B383" s="88" t="s">
        <v>663</v>
      </c>
      <c r="C383" s="89">
        <f>SUM(C384,C389,C396,C402,C408,C412,C416,C420,C426,C433)</f>
        <v>82670</v>
      </c>
      <c r="D383" s="89">
        <f>SUM(D384,D389,D396,D402,D408,D412,D416,D420,D426,D433)</f>
        <v>0</v>
      </c>
      <c r="E383" s="89">
        <f>SUM(E384,E389,E396,E402,E408,E412,E416,E420,E426,E433)</f>
        <v>-82670</v>
      </c>
    </row>
    <row r="384" outlineLevel="1" spans="1:5">
      <c r="A384" s="90" t="s">
        <v>664</v>
      </c>
      <c r="B384" s="91" t="s">
        <v>665</v>
      </c>
      <c r="C384" s="92">
        <f>SUM(C385:C388)</f>
        <v>2140</v>
      </c>
      <c r="D384" s="92">
        <f>SUM(D385:D388)</f>
        <v>0</v>
      </c>
      <c r="E384" s="92">
        <f>SUM(E385:E388)</f>
        <v>-2140</v>
      </c>
    </row>
    <row r="385" ht="15.6" customHeight="1" outlineLevel="2" spans="1:5">
      <c r="A385" s="93" t="s">
        <v>666</v>
      </c>
      <c r="B385" s="94" t="s">
        <v>69</v>
      </c>
      <c r="C385" s="95">
        <v>1890</v>
      </c>
      <c r="D385" s="95"/>
      <c r="E385" s="95">
        <f t="shared" si="5"/>
        <v>-1890</v>
      </c>
    </row>
    <row r="386" ht="15.6" customHeight="1" outlineLevel="2" spans="1:5">
      <c r="A386" s="93" t="s">
        <v>667</v>
      </c>
      <c r="B386" s="94" t="s">
        <v>71</v>
      </c>
      <c r="C386" s="95">
        <v>136</v>
      </c>
      <c r="D386" s="95"/>
      <c r="E386" s="95">
        <f t="shared" si="5"/>
        <v>-136</v>
      </c>
    </row>
    <row r="387" ht="15.6" customHeight="1" outlineLevel="2" spans="1:5">
      <c r="A387" s="93" t="s">
        <v>668</v>
      </c>
      <c r="B387" s="94" t="s">
        <v>73</v>
      </c>
      <c r="C387" s="95"/>
      <c r="D387" s="95"/>
      <c r="E387" s="95">
        <f t="shared" si="5"/>
        <v>0</v>
      </c>
    </row>
    <row r="388" ht="15.6" customHeight="1" outlineLevel="2" spans="1:5">
      <c r="A388" s="93" t="s">
        <v>669</v>
      </c>
      <c r="B388" s="94" t="s">
        <v>670</v>
      </c>
      <c r="C388" s="95">
        <v>114</v>
      </c>
      <c r="D388" s="95"/>
      <c r="E388" s="95">
        <f t="shared" si="5"/>
        <v>-114</v>
      </c>
    </row>
    <row r="389" outlineLevel="1" spans="1:5">
      <c r="A389" s="90" t="s">
        <v>671</v>
      </c>
      <c r="B389" s="91" t="s">
        <v>672</v>
      </c>
      <c r="C389" s="92">
        <f>SUM(C390:C395)</f>
        <v>80530</v>
      </c>
      <c r="D389" s="92">
        <f>SUM(D390:D395)</f>
        <v>0</v>
      </c>
      <c r="E389" s="92">
        <f>SUM(E390:E395)</f>
        <v>-80530</v>
      </c>
    </row>
    <row r="390" ht="15.6" customHeight="1" outlineLevel="2" spans="1:5">
      <c r="A390" s="93" t="s">
        <v>673</v>
      </c>
      <c r="B390" s="94" t="s">
        <v>674</v>
      </c>
      <c r="C390" s="95">
        <v>3928</v>
      </c>
      <c r="D390" s="95"/>
      <c r="E390" s="95">
        <f t="shared" si="5"/>
        <v>-3928</v>
      </c>
    </row>
    <row r="391" ht="15.6" customHeight="1" outlineLevel="2" spans="1:5">
      <c r="A391" s="93" t="s">
        <v>675</v>
      </c>
      <c r="B391" s="94" t="s">
        <v>676</v>
      </c>
      <c r="C391" s="95">
        <v>50265</v>
      </c>
      <c r="D391" s="95"/>
      <c r="E391" s="95">
        <f t="shared" si="5"/>
        <v>-50265</v>
      </c>
    </row>
    <row r="392" ht="15.6" customHeight="1" outlineLevel="2" spans="1:5">
      <c r="A392" s="93" t="s">
        <v>677</v>
      </c>
      <c r="B392" s="94" t="s">
        <v>678</v>
      </c>
      <c r="C392" s="95">
        <v>22010</v>
      </c>
      <c r="D392" s="95"/>
      <c r="E392" s="95">
        <f t="shared" ref="E392:E455" si="6">D392-C392</f>
        <v>-22010</v>
      </c>
    </row>
    <row r="393" ht="15.6" customHeight="1" outlineLevel="2" spans="1:5">
      <c r="A393" s="93" t="s">
        <v>679</v>
      </c>
      <c r="B393" s="94" t="s">
        <v>680</v>
      </c>
      <c r="C393" s="95">
        <v>4327</v>
      </c>
      <c r="D393" s="95"/>
      <c r="E393" s="95">
        <f t="shared" si="6"/>
        <v>-4327</v>
      </c>
    </row>
    <row r="394" ht="15.6" customHeight="1" outlineLevel="2" spans="1:5">
      <c r="A394" s="93" t="s">
        <v>681</v>
      </c>
      <c r="B394" s="94" t="s">
        <v>682</v>
      </c>
      <c r="C394" s="95"/>
      <c r="D394" s="95"/>
      <c r="E394" s="95">
        <f t="shared" si="6"/>
        <v>0</v>
      </c>
    </row>
    <row r="395" ht="15.6" customHeight="1" outlineLevel="2" spans="1:5">
      <c r="A395" s="93" t="s">
        <v>683</v>
      </c>
      <c r="B395" s="94" t="s">
        <v>684</v>
      </c>
      <c r="C395" s="95"/>
      <c r="D395" s="95"/>
      <c r="E395" s="95">
        <f t="shared" si="6"/>
        <v>0</v>
      </c>
    </row>
    <row r="396" outlineLevel="1" spans="1:5">
      <c r="A396" s="90" t="s">
        <v>685</v>
      </c>
      <c r="B396" s="91" t="s">
        <v>686</v>
      </c>
      <c r="C396" s="92">
        <f>SUM(C397:C401)</f>
        <v>0</v>
      </c>
      <c r="D396" s="92">
        <f>SUM(D397:D401)</f>
        <v>0</v>
      </c>
      <c r="E396" s="92">
        <f>SUM(E397:E401)</f>
        <v>0</v>
      </c>
    </row>
    <row r="397" ht="15.6" customHeight="1" outlineLevel="2" spans="1:5">
      <c r="A397" s="93" t="s">
        <v>687</v>
      </c>
      <c r="B397" s="94" t="s">
        <v>688</v>
      </c>
      <c r="C397" s="95"/>
      <c r="D397" s="95"/>
      <c r="E397" s="95">
        <f t="shared" si="6"/>
        <v>0</v>
      </c>
    </row>
    <row r="398" ht="15.6" customHeight="1" outlineLevel="2" spans="1:5">
      <c r="A398" s="93" t="s">
        <v>689</v>
      </c>
      <c r="B398" s="94" t="s">
        <v>690</v>
      </c>
      <c r="C398" s="95"/>
      <c r="D398" s="95"/>
      <c r="E398" s="95">
        <f t="shared" si="6"/>
        <v>0</v>
      </c>
    </row>
    <row r="399" ht="15.6" customHeight="1" outlineLevel="2" spans="1:5">
      <c r="A399" s="93" t="s">
        <v>691</v>
      </c>
      <c r="B399" s="94" t="s">
        <v>692</v>
      </c>
      <c r="C399" s="95"/>
      <c r="D399" s="95"/>
      <c r="E399" s="95">
        <f t="shared" si="6"/>
        <v>0</v>
      </c>
    </row>
    <row r="400" ht="15.6" customHeight="1" outlineLevel="2" spans="1:5">
      <c r="A400" s="93" t="s">
        <v>693</v>
      </c>
      <c r="B400" s="94" t="s">
        <v>694</v>
      </c>
      <c r="C400" s="95"/>
      <c r="D400" s="95"/>
      <c r="E400" s="95">
        <f t="shared" si="6"/>
        <v>0</v>
      </c>
    </row>
    <row r="401" ht="15.6" customHeight="1" outlineLevel="2" spans="1:5">
      <c r="A401" s="93" t="s">
        <v>695</v>
      </c>
      <c r="B401" s="94" t="s">
        <v>696</v>
      </c>
      <c r="C401" s="95"/>
      <c r="D401" s="95"/>
      <c r="E401" s="95">
        <f t="shared" si="6"/>
        <v>0</v>
      </c>
    </row>
    <row r="402" outlineLevel="1" spans="1:5">
      <c r="A402" s="90" t="s">
        <v>697</v>
      </c>
      <c r="B402" s="91" t="s">
        <v>698</v>
      </c>
      <c r="C402" s="92">
        <f>SUM(C403:C407)</f>
        <v>0</v>
      </c>
      <c r="D402" s="92">
        <f>SUM(D403:D407)</f>
        <v>0</v>
      </c>
      <c r="E402" s="92">
        <f>SUM(E403:E407)</f>
        <v>0</v>
      </c>
    </row>
    <row r="403" ht="15.6" customHeight="1" outlineLevel="2" spans="1:5">
      <c r="A403" s="93" t="s">
        <v>699</v>
      </c>
      <c r="B403" s="94" t="s">
        <v>700</v>
      </c>
      <c r="C403" s="95"/>
      <c r="D403" s="95"/>
      <c r="E403" s="95">
        <f t="shared" si="6"/>
        <v>0</v>
      </c>
    </row>
    <row r="404" ht="15.6" customHeight="1" outlineLevel="2" spans="1:5">
      <c r="A404" s="93" t="s">
        <v>701</v>
      </c>
      <c r="B404" s="94" t="s">
        <v>702</v>
      </c>
      <c r="C404" s="95"/>
      <c r="D404" s="95"/>
      <c r="E404" s="95">
        <f t="shared" si="6"/>
        <v>0</v>
      </c>
    </row>
    <row r="405" ht="15.6" customHeight="1" outlineLevel="2" spans="1:5">
      <c r="A405" s="93" t="s">
        <v>703</v>
      </c>
      <c r="B405" s="94" t="s">
        <v>704</v>
      </c>
      <c r="C405" s="95"/>
      <c r="D405" s="95"/>
      <c r="E405" s="95">
        <f t="shared" si="6"/>
        <v>0</v>
      </c>
    </row>
    <row r="406" ht="15.6" customHeight="1" outlineLevel="2" spans="1:5">
      <c r="A406" s="93" t="s">
        <v>705</v>
      </c>
      <c r="B406" s="94" t="s">
        <v>706</v>
      </c>
      <c r="C406" s="95"/>
      <c r="D406" s="95"/>
      <c r="E406" s="95">
        <f t="shared" si="6"/>
        <v>0</v>
      </c>
    </row>
    <row r="407" ht="15.6" customHeight="1" outlineLevel="2" spans="1:5">
      <c r="A407" s="93" t="s">
        <v>707</v>
      </c>
      <c r="B407" s="94" t="s">
        <v>708</v>
      </c>
      <c r="C407" s="95"/>
      <c r="D407" s="95"/>
      <c r="E407" s="95">
        <f t="shared" si="6"/>
        <v>0</v>
      </c>
    </row>
    <row r="408" outlineLevel="1" spans="1:5">
      <c r="A408" s="90" t="s">
        <v>709</v>
      </c>
      <c r="B408" s="91" t="s">
        <v>710</v>
      </c>
      <c r="C408" s="92">
        <f>SUM(C409:C411)</f>
        <v>0</v>
      </c>
      <c r="D408" s="92">
        <f>SUM(D409:D411)</f>
        <v>0</v>
      </c>
      <c r="E408" s="92">
        <f>SUM(E409:E411)</f>
        <v>0</v>
      </c>
    </row>
    <row r="409" ht="15.6" customHeight="1" outlineLevel="2" spans="1:5">
      <c r="A409" s="93" t="s">
        <v>711</v>
      </c>
      <c r="B409" s="94" t="s">
        <v>712</v>
      </c>
      <c r="C409" s="95"/>
      <c r="D409" s="95"/>
      <c r="E409" s="95">
        <f t="shared" si="6"/>
        <v>0</v>
      </c>
    </row>
    <row r="410" ht="15.6" customHeight="1" outlineLevel="2" spans="1:5">
      <c r="A410" s="93" t="s">
        <v>713</v>
      </c>
      <c r="B410" s="94" t="s">
        <v>714</v>
      </c>
      <c r="C410" s="95"/>
      <c r="D410" s="95"/>
      <c r="E410" s="95">
        <f t="shared" si="6"/>
        <v>0</v>
      </c>
    </row>
    <row r="411" ht="15.6" customHeight="1" outlineLevel="2" spans="1:5">
      <c r="A411" s="93" t="s">
        <v>715</v>
      </c>
      <c r="B411" s="94" t="s">
        <v>716</v>
      </c>
      <c r="C411" s="95"/>
      <c r="D411" s="95"/>
      <c r="E411" s="95">
        <f t="shared" si="6"/>
        <v>0</v>
      </c>
    </row>
    <row r="412" outlineLevel="1" spans="1:5">
      <c r="A412" s="90" t="s">
        <v>717</v>
      </c>
      <c r="B412" s="91" t="s">
        <v>718</v>
      </c>
      <c r="C412" s="92">
        <f>SUM(C413:C415)</f>
        <v>0</v>
      </c>
      <c r="D412" s="92">
        <f>SUM(D413:D415)</f>
        <v>0</v>
      </c>
      <c r="E412" s="92">
        <f>SUM(E413:E415)</f>
        <v>0</v>
      </c>
    </row>
    <row r="413" ht="15.6" customHeight="1" outlineLevel="2" spans="1:5">
      <c r="A413" s="93" t="s">
        <v>719</v>
      </c>
      <c r="B413" s="94" t="s">
        <v>720</v>
      </c>
      <c r="C413" s="95"/>
      <c r="D413" s="95"/>
      <c r="E413" s="95">
        <f t="shared" si="6"/>
        <v>0</v>
      </c>
    </row>
    <row r="414" ht="15.6" customHeight="1" outlineLevel="2" spans="1:5">
      <c r="A414" s="93" t="s">
        <v>721</v>
      </c>
      <c r="B414" s="94" t="s">
        <v>722</v>
      </c>
      <c r="C414" s="95"/>
      <c r="D414" s="95"/>
      <c r="E414" s="95">
        <f t="shared" si="6"/>
        <v>0</v>
      </c>
    </row>
    <row r="415" ht="15.6" customHeight="1" outlineLevel="2" spans="1:5">
      <c r="A415" s="93" t="s">
        <v>723</v>
      </c>
      <c r="B415" s="94" t="s">
        <v>724</v>
      </c>
      <c r="C415" s="95"/>
      <c r="D415" s="95"/>
      <c r="E415" s="95">
        <f t="shared" si="6"/>
        <v>0</v>
      </c>
    </row>
    <row r="416" outlineLevel="1" spans="1:5">
      <c r="A416" s="90" t="s">
        <v>725</v>
      </c>
      <c r="B416" s="91" t="s">
        <v>726</v>
      </c>
      <c r="C416" s="92">
        <f>SUM(C417:C419)</f>
        <v>0</v>
      </c>
      <c r="D416" s="92">
        <f>SUM(D417:D419)</f>
        <v>0</v>
      </c>
      <c r="E416" s="92">
        <f>SUM(E417:E419)</f>
        <v>0</v>
      </c>
    </row>
    <row r="417" ht="15.6" customHeight="1" outlineLevel="2" spans="1:5">
      <c r="A417" s="93" t="s">
        <v>727</v>
      </c>
      <c r="B417" s="94" t="s">
        <v>728</v>
      </c>
      <c r="C417" s="95"/>
      <c r="D417" s="95"/>
      <c r="E417" s="95">
        <f t="shared" si="6"/>
        <v>0</v>
      </c>
    </row>
    <row r="418" ht="15.6" customHeight="1" outlineLevel="2" spans="1:5">
      <c r="A418" s="93" t="s">
        <v>729</v>
      </c>
      <c r="B418" s="94" t="s">
        <v>730</v>
      </c>
      <c r="C418" s="95"/>
      <c r="D418" s="95"/>
      <c r="E418" s="95">
        <f t="shared" si="6"/>
        <v>0</v>
      </c>
    </row>
    <row r="419" ht="15.6" customHeight="1" outlineLevel="2" spans="1:5">
      <c r="A419" s="93" t="s">
        <v>731</v>
      </c>
      <c r="B419" s="94" t="s">
        <v>732</v>
      </c>
      <c r="C419" s="95"/>
      <c r="D419" s="95"/>
      <c r="E419" s="95">
        <f t="shared" si="6"/>
        <v>0</v>
      </c>
    </row>
    <row r="420" outlineLevel="1" spans="1:5">
      <c r="A420" s="90" t="s">
        <v>733</v>
      </c>
      <c r="B420" s="91" t="s">
        <v>734</v>
      </c>
      <c r="C420" s="92">
        <f>SUM(C421:C425)</f>
        <v>0</v>
      </c>
      <c r="D420" s="92">
        <f>SUM(D421:D425)</f>
        <v>0</v>
      </c>
      <c r="E420" s="92">
        <f>SUM(E421:E425)</f>
        <v>0</v>
      </c>
    </row>
    <row r="421" ht="15.6" customHeight="1" outlineLevel="2" spans="1:5">
      <c r="A421" s="93" t="s">
        <v>735</v>
      </c>
      <c r="B421" s="94" t="s">
        <v>736</v>
      </c>
      <c r="C421" s="95"/>
      <c r="D421" s="95"/>
      <c r="E421" s="95">
        <f t="shared" si="6"/>
        <v>0</v>
      </c>
    </row>
    <row r="422" ht="15.6" customHeight="1" outlineLevel="2" spans="1:5">
      <c r="A422" s="93" t="s">
        <v>737</v>
      </c>
      <c r="B422" s="94" t="s">
        <v>738</v>
      </c>
      <c r="C422" s="95"/>
      <c r="D422" s="95"/>
      <c r="E422" s="95">
        <f t="shared" si="6"/>
        <v>0</v>
      </c>
    </row>
    <row r="423" ht="15.6" customHeight="1" outlineLevel="2" spans="1:5">
      <c r="A423" s="93" t="s">
        <v>739</v>
      </c>
      <c r="B423" s="94" t="s">
        <v>740</v>
      </c>
      <c r="C423" s="95"/>
      <c r="D423" s="95"/>
      <c r="E423" s="95">
        <f t="shared" si="6"/>
        <v>0</v>
      </c>
    </row>
    <row r="424" ht="15.6" customHeight="1" outlineLevel="2" spans="1:5">
      <c r="A424" s="93" t="s">
        <v>741</v>
      </c>
      <c r="B424" s="94" t="s">
        <v>742</v>
      </c>
      <c r="C424" s="95"/>
      <c r="D424" s="95"/>
      <c r="E424" s="95">
        <f t="shared" si="6"/>
        <v>0</v>
      </c>
    </row>
    <row r="425" ht="15.6" customHeight="1" outlineLevel="2" spans="1:5">
      <c r="A425" s="93" t="s">
        <v>743</v>
      </c>
      <c r="B425" s="94" t="s">
        <v>744</v>
      </c>
      <c r="C425" s="95"/>
      <c r="D425" s="95"/>
      <c r="E425" s="95">
        <f t="shared" si="6"/>
        <v>0</v>
      </c>
    </row>
    <row r="426" outlineLevel="1" spans="1:5">
      <c r="A426" s="90" t="s">
        <v>745</v>
      </c>
      <c r="B426" s="91" t="s">
        <v>746</v>
      </c>
      <c r="C426" s="92">
        <f>SUM(C427:C432)</f>
        <v>0</v>
      </c>
      <c r="D426" s="92">
        <f>SUM(D427:D432)</f>
        <v>0</v>
      </c>
      <c r="E426" s="92">
        <f>SUM(E427:E432)</f>
        <v>0</v>
      </c>
    </row>
    <row r="427" ht="15.6" customHeight="1" outlineLevel="2" spans="1:5">
      <c r="A427" s="93" t="s">
        <v>747</v>
      </c>
      <c r="B427" s="94" t="s">
        <v>748</v>
      </c>
      <c r="C427" s="95"/>
      <c r="D427" s="95"/>
      <c r="E427" s="95">
        <f t="shared" si="6"/>
        <v>0</v>
      </c>
    </row>
    <row r="428" ht="15.6" customHeight="1" outlineLevel="2" spans="1:5">
      <c r="A428" s="93" t="s">
        <v>749</v>
      </c>
      <c r="B428" s="94" t="s">
        <v>750</v>
      </c>
      <c r="C428" s="95"/>
      <c r="D428" s="95"/>
      <c r="E428" s="95">
        <f t="shared" si="6"/>
        <v>0</v>
      </c>
    </row>
    <row r="429" ht="15.6" customHeight="1" outlineLevel="2" spans="1:5">
      <c r="A429" s="93" t="s">
        <v>751</v>
      </c>
      <c r="B429" s="94" t="s">
        <v>752</v>
      </c>
      <c r="C429" s="95"/>
      <c r="D429" s="95"/>
      <c r="E429" s="95">
        <f t="shared" si="6"/>
        <v>0</v>
      </c>
    </row>
    <row r="430" ht="15.6" customHeight="1" outlineLevel="2" spans="1:5">
      <c r="A430" s="93" t="s">
        <v>753</v>
      </c>
      <c r="B430" s="94" t="s">
        <v>754</v>
      </c>
      <c r="C430" s="95"/>
      <c r="D430" s="95"/>
      <c r="E430" s="95">
        <f t="shared" si="6"/>
        <v>0</v>
      </c>
    </row>
    <row r="431" ht="15.6" customHeight="1" outlineLevel="2" spans="1:5">
      <c r="A431" s="93" t="s">
        <v>755</v>
      </c>
      <c r="B431" s="94" t="s">
        <v>756</v>
      </c>
      <c r="C431" s="95"/>
      <c r="D431" s="95"/>
      <c r="E431" s="95">
        <f t="shared" si="6"/>
        <v>0</v>
      </c>
    </row>
    <row r="432" ht="15.6" customHeight="1" outlineLevel="2" spans="1:5">
      <c r="A432" s="93" t="s">
        <v>757</v>
      </c>
      <c r="B432" s="94" t="s">
        <v>758</v>
      </c>
      <c r="C432" s="95"/>
      <c r="D432" s="95"/>
      <c r="E432" s="95">
        <f t="shared" si="6"/>
        <v>0</v>
      </c>
    </row>
    <row r="433" outlineLevel="1" spans="1:5">
      <c r="A433" s="90" t="s">
        <v>759</v>
      </c>
      <c r="B433" s="91" t="s">
        <v>760</v>
      </c>
      <c r="C433" s="92">
        <f>SUM(C434)</f>
        <v>0</v>
      </c>
      <c r="D433" s="92">
        <f>SUM(D434)</f>
        <v>0</v>
      </c>
      <c r="E433" s="92">
        <f>SUM(E434)</f>
        <v>0</v>
      </c>
    </row>
    <row r="434" ht="15.6" customHeight="1" outlineLevel="2" spans="1:5">
      <c r="A434" s="93" t="s">
        <v>761</v>
      </c>
      <c r="B434" s="94" t="s">
        <v>760</v>
      </c>
      <c r="C434" s="95"/>
      <c r="D434" s="95"/>
      <c r="E434" s="95">
        <f t="shared" si="6"/>
        <v>0</v>
      </c>
    </row>
    <row r="435" spans="1:5">
      <c r="A435" s="87" t="s">
        <v>762</v>
      </c>
      <c r="B435" s="88" t="s">
        <v>763</v>
      </c>
      <c r="C435" s="89">
        <f>SUM(C436,C441,C450,C456,C461,C466,C471,C478,C482,C486)</f>
        <v>2600</v>
      </c>
      <c r="D435" s="89">
        <f>SUM(D436,D441,D450,D456,D461,D466,D471,D478,D482,D486)</f>
        <v>0</v>
      </c>
      <c r="E435" s="89">
        <f>SUM(E436,E441,E450,E456,E461,E466,E471,E478,E482,E486)</f>
        <v>-2600</v>
      </c>
    </row>
    <row r="436" outlineLevel="1" spans="1:5">
      <c r="A436" s="90" t="s">
        <v>764</v>
      </c>
      <c r="B436" s="91" t="s">
        <v>765</v>
      </c>
      <c r="C436" s="92">
        <f>SUM(C437:C440)</f>
        <v>725</v>
      </c>
      <c r="D436" s="92">
        <f>SUM(D437:D440)</f>
        <v>0</v>
      </c>
      <c r="E436" s="92">
        <f>SUM(E437:E440)</f>
        <v>-725</v>
      </c>
    </row>
    <row r="437" ht="15.6" customHeight="1" outlineLevel="2" spans="1:5">
      <c r="A437" s="93" t="s">
        <v>766</v>
      </c>
      <c r="B437" s="94" t="s">
        <v>69</v>
      </c>
      <c r="C437" s="95"/>
      <c r="D437" s="95"/>
      <c r="E437" s="95">
        <f t="shared" si="6"/>
        <v>0</v>
      </c>
    </row>
    <row r="438" ht="15.6" customHeight="1" outlineLevel="2" spans="1:5">
      <c r="A438" s="93" t="s">
        <v>767</v>
      </c>
      <c r="B438" s="94" t="s">
        <v>71</v>
      </c>
      <c r="C438" s="95"/>
      <c r="D438" s="95"/>
      <c r="E438" s="95">
        <f t="shared" si="6"/>
        <v>0</v>
      </c>
    </row>
    <row r="439" ht="15.6" customHeight="1" outlineLevel="2" spans="1:5">
      <c r="A439" s="93" t="s">
        <v>768</v>
      </c>
      <c r="B439" s="94" t="s">
        <v>73</v>
      </c>
      <c r="C439" s="95"/>
      <c r="D439" s="95"/>
      <c r="E439" s="95">
        <f t="shared" si="6"/>
        <v>0</v>
      </c>
    </row>
    <row r="440" ht="15.6" customHeight="1" outlineLevel="2" spans="1:5">
      <c r="A440" s="93" t="s">
        <v>769</v>
      </c>
      <c r="B440" s="94" t="s">
        <v>770</v>
      </c>
      <c r="C440" s="95">
        <v>725</v>
      </c>
      <c r="D440" s="95"/>
      <c r="E440" s="95">
        <f t="shared" si="6"/>
        <v>-725</v>
      </c>
    </row>
    <row r="441" outlineLevel="1" spans="1:5">
      <c r="A441" s="90" t="s">
        <v>771</v>
      </c>
      <c r="B441" s="91" t="s">
        <v>772</v>
      </c>
      <c r="C441" s="92">
        <f>SUM(C442:C449)</f>
        <v>0</v>
      </c>
      <c r="D441" s="92">
        <f>SUM(D442:D449)</f>
        <v>0</v>
      </c>
      <c r="E441" s="92">
        <f>SUM(E442:E449)</f>
        <v>0</v>
      </c>
    </row>
    <row r="442" ht="15.6" customHeight="1" outlineLevel="2" spans="1:5">
      <c r="A442" s="93" t="s">
        <v>773</v>
      </c>
      <c r="B442" s="94" t="s">
        <v>774</v>
      </c>
      <c r="C442" s="95"/>
      <c r="D442" s="95"/>
      <c r="E442" s="95">
        <f t="shared" si="6"/>
        <v>0</v>
      </c>
    </row>
    <row r="443" ht="15.6" customHeight="1" outlineLevel="2" spans="1:5">
      <c r="A443" s="93" t="s">
        <v>775</v>
      </c>
      <c r="B443" s="94" t="s">
        <v>776</v>
      </c>
      <c r="C443" s="95"/>
      <c r="D443" s="95"/>
      <c r="E443" s="95">
        <f t="shared" si="6"/>
        <v>0</v>
      </c>
    </row>
    <row r="444" ht="15.6" customHeight="1" outlineLevel="2" spans="1:5">
      <c r="A444" s="93" t="s">
        <v>777</v>
      </c>
      <c r="B444" s="94" t="s">
        <v>778</v>
      </c>
      <c r="C444" s="95"/>
      <c r="D444" s="95"/>
      <c r="E444" s="95">
        <f t="shared" si="6"/>
        <v>0</v>
      </c>
    </row>
    <row r="445" ht="15.6" customHeight="1" outlineLevel="2" spans="1:5">
      <c r="A445" s="93" t="s">
        <v>779</v>
      </c>
      <c r="B445" s="94" t="s">
        <v>780</v>
      </c>
      <c r="C445" s="95"/>
      <c r="D445" s="95"/>
      <c r="E445" s="95">
        <f t="shared" si="6"/>
        <v>0</v>
      </c>
    </row>
    <row r="446" ht="15.6" customHeight="1" outlineLevel="2" spans="1:5">
      <c r="A446" s="93" t="s">
        <v>781</v>
      </c>
      <c r="B446" s="94" t="s">
        <v>782</v>
      </c>
      <c r="C446" s="95"/>
      <c r="D446" s="95"/>
      <c r="E446" s="95">
        <f t="shared" si="6"/>
        <v>0</v>
      </c>
    </row>
    <row r="447" ht="15.6" customHeight="1" outlineLevel="2" spans="1:5">
      <c r="A447" s="93" t="s">
        <v>783</v>
      </c>
      <c r="B447" s="94" t="s">
        <v>784</v>
      </c>
      <c r="C447" s="95"/>
      <c r="D447" s="95"/>
      <c r="E447" s="95">
        <f t="shared" si="6"/>
        <v>0</v>
      </c>
    </row>
    <row r="448" ht="15.6" customHeight="1" outlineLevel="2" spans="1:5">
      <c r="A448" s="93" t="s">
        <v>785</v>
      </c>
      <c r="B448" s="94" t="s">
        <v>786</v>
      </c>
      <c r="C448" s="95"/>
      <c r="D448" s="95"/>
      <c r="E448" s="95">
        <f t="shared" si="6"/>
        <v>0</v>
      </c>
    </row>
    <row r="449" ht="15.6" customHeight="1" outlineLevel="2" spans="1:5">
      <c r="A449" s="93" t="s">
        <v>787</v>
      </c>
      <c r="B449" s="94" t="s">
        <v>788</v>
      </c>
      <c r="C449" s="95"/>
      <c r="D449" s="95"/>
      <c r="E449" s="95">
        <f t="shared" si="6"/>
        <v>0</v>
      </c>
    </row>
    <row r="450" outlineLevel="1" spans="1:5">
      <c r="A450" s="90" t="s">
        <v>789</v>
      </c>
      <c r="B450" s="91" t="s">
        <v>790</v>
      </c>
      <c r="C450" s="92">
        <f>SUM(C451:C455)</f>
        <v>0</v>
      </c>
      <c r="D450" s="92">
        <f>SUM(D451:D455)</f>
        <v>0</v>
      </c>
      <c r="E450" s="92">
        <f>SUM(E451:E455)</f>
        <v>0</v>
      </c>
    </row>
    <row r="451" ht="15.6" customHeight="1" outlineLevel="2" spans="1:5">
      <c r="A451" s="93" t="s">
        <v>791</v>
      </c>
      <c r="B451" s="94" t="s">
        <v>774</v>
      </c>
      <c r="C451" s="95"/>
      <c r="D451" s="95"/>
      <c r="E451" s="95">
        <f t="shared" si="6"/>
        <v>0</v>
      </c>
    </row>
    <row r="452" ht="15.6" customHeight="1" outlineLevel="2" spans="1:5">
      <c r="A452" s="93" t="s">
        <v>792</v>
      </c>
      <c r="B452" s="94" t="s">
        <v>793</v>
      </c>
      <c r="C452" s="95"/>
      <c r="D452" s="95"/>
      <c r="E452" s="95">
        <f t="shared" si="6"/>
        <v>0</v>
      </c>
    </row>
    <row r="453" ht="15.6" customHeight="1" outlineLevel="2" spans="1:5">
      <c r="A453" s="93" t="s">
        <v>794</v>
      </c>
      <c r="B453" s="94" t="s">
        <v>795</v>
      </c>
      <c r="C453" s="95"/>
      <c r="D453" s="95"/>
      <c r="E453" s="95">
        <f t="shared" si="6"/>
        <v>0</v>
      </c>
    </row>
    <row r="454" ht="15.6" customHeight="1" outlineLevel="2" spans="1:5">
      <c r="A454" s="93" t="s">
        <v>796</v>
      </c>
      <c r="B454" s="94" t="s">
        <v>797</v>
      </c>
      <c r="C454" s="95"/>
      <c r="D454" s="95"/>
      <c r="E454" s="95">
        <f t="shared" si="6"/>
        <v>0</v>
      </c>
    </row>
    <row r="455" ht="15.6" customHeight="1" outlineLevel="2" spans="1:5">
      <c r="A455" s="93" t="s">
        <v>798</v>
      </c>
      <c r="B455" s="94" t="s">
        <v>799</v>
      </c>
      <c r="C455" s="95"/>
      <c r="D455" s="95"/>
      <c r="E455" s="95">
        <f t="shared" si="6"/>
        <v>0</v>
      </c>
    </row>
    <row r="456" outlineLevel="1" spans="1:5">
      <c r="A456" s="90" t="s">
        <v>800</v>
      </c>
      <c r="B456" s="91" t="s">
        <v>801</v>
      </c>
      <c r="C456" s="92">
        <f>SUM(C457:C460)</f>
        <v>1235</v>
      </c>
      <c r="D456" s="92">
        <f>SUM(D457:D460)</f>
        <v>0</v>
      </c>
      <c r="E456" s="92">
        <f>SUM(E457:E460)</f>
        <v>-1235</v>
      </c>
    </row>
    <row r="457" ht="15.6" customHeight="1" outlineLevel="2" spans="1:5">
      <c r="A457" s="93" t="s">
        <v>802</v>
      </c>
      <c r="B457" s="94" t="s">
        <v>774</v>
      </c>
      <c r="C457" s="95"/>
      <c r="D457" s="95"/>
      <c r="E457" s="95">
        <f t="shared" ref="E456:E519" si="7">D457-C457</f>
        <v>0</v>
      </c>
    </row>
    <row r="458" ht="15.6" customHeight="1" outlineLevel="2" spans="1:5">
      <c r="A458" s="93" t="s">
        <v>803</v>
      </c>
      <c r="B458" s="94" t="s">
        <v>804</v>
      </c>
      <c r="C458" s="95"/>
      <c r="D458" s="95"/>
      <c r="E458" s="95">
        <f t="shared" si="7"/>
        <v>0</v>
      </c>
    </row>
    <row r="459" ht="15.6" customHeight="1" outlineLevel="2" spans="1:5">
      <c r="A459" s="93" t="s">
        <v>805</v>
      </c>
      <c r="B459" s="94" t="s">
        <v>806</v>
      </c>
      <c r="C459" s="95"/>
      <c r="D459" s="95"/>
      <c r="E459" s="95">
        <f t="shared" si="7"/>
        <v>0</v>
      </c>
    </row>
    <row r="460" ht="15.6" customHeight="1" outlineLevel="2" spans="1:5">
      <c r="A460" s="93" t="s">
        <v>807</v>
      </c>
      <c r="B460" s="94" t="s">
        <v>808</v>
      </c>
      <c r="C460" s="95">
        <v>1235</v>
      </c>
      <c r="D460" s="95"/>
      <c r="E460" s="95">
        <f t="shared" si="7"/>
        <v>-1235</v>
      </c>
    </row>
    <row r="461" outlineLevel="1" spans="1:5">
      <c r="A461" s="90" t="s">
        <v>809</v>
      </c>
      <c r="B461" s="91" t="s">
        <v>810</v>
      </c>
      <c r="C461" s="92">
        <f>SUM(C462:C465)</f>
        <v>0</v>
      </c>
      <c r="D461" s="92">
        <f>SUM(D462:D465)</f>
        <v>0</v>
      </c>
      <c r="E461" s="92">
        <f>SUM(E462:E465)</f>
        <v>0</v>
      </c>
    </row>
    <row r="462" ht="15.6" customHeight="1" outlineLevel="2" spans="1:5">
      <c r="A462" s="93" t="s">
        <v>811</v>
      </c>
      <c r="B462" s="94" t="s">
        <v>774</v>
      </c>
      <c r="C462" s="95"/>
      <c r="D462" s="95"/>
      <c r="E462" s="95">
        <f t="shared" si="7"/>
        <v>0</v>
      </c>
    </row>
    <row r="463" ht="15.6" customHeight="1" outlineLevel="2" spans="1:5">
      <c r="A463" s="93" t="s">
        <v>812</v>
      </c>
      <c r="B463" s="94" t="s">
        <v>813</v>
      </c>
      <c r="C463" s="95"/>
      <c r="D463" s="95"/>
      <c r="E463" s="95">
        <f t="shared" si="7"/>
        <v>0</v>
      </c>
    </row>
    <row r="464" ht="15.6" customHeight="1" outlineLevel="2" spans="1:5">
      <c r="A464" s="93" t="s">
        <v>814</v>
      </c>
      <c r="B464" s="94" t="s">
        <v>815</v>
      </c>
      <c r="C464" s="95"/>
      <c r="D464" s="95"/>
      <c r="E464" s="95">
        <f t="shared" si="7"/>
        <v>0</v>
      </c>
    </row>
    <row r="465" ht="15.6" customHeight="1" outlineLevel="2" spans="1:5">
      <c r="A465" s="93" t="s">
        <v>816</v>
      </c>
      <c r="B465" s="94" t="s">
        <v>817</v>
      </c>
      <c r="C465" s="95"/>
      <c r="D465" s="95"/>
      <c r="E465" s="95">
        <f t="shared" si="7"/>
        <v>0</v>
      </c>
    </row>
    <row r="466" outlineLevel="1" spans="1:5">
      <c r="A466" s="90" t="s">
        <v>818</v>
      </c>
      <c r="B466" s="91" t="s">
        <v>819</v>
      </c>
      <c r="C466" s="92">
        <f>SUM(C467:C470)</f>
        <v>0</v>
      </c>
      <c r="D466" s="92">
        <f>SUM(D467:D470)</f>
        <v>0</v>
      </c>
      <c r="E466" s="92">
        <f>SUM(E467:E470)</f>
        <v>0</v>
      </c>
    </row>
    <row r="467" ht="15.6" customHeight="1" outlineLevel="2" spans="1:5">
      <c r="A467" s="93" t="s">
        <v>820</v>
      </c>
      <c r="B467" s="94" t="s">
        <v>821</v>
      </c>
      <c r="C467" s="95"/>
      <c r="D467" s="95"/>
      <c r="E467" s="95">
        <f t="shared" si="7"/>
        <v>0</v>
      </c>
    </row>
    <row r="468" ht="15.6" customHeight="1" outlineLevel="2" spans="1:5">
      <c r="A468" s="93" t="s">
        <v>822</v>
      </c>
      <c r="B468" s="94" t="s">
        <v>823</v>
      </c>
      <c r="C468" s="95"/>
      <c r="D468" s="95"/>
      <c r="E468" s="95">
        <f t="shared" si="7"/>
        <v>0</v>
      </c>
    </row>
    <row r="469" ht="15.6" customHeight="1" outlineLevel="2" spans="1:5">
      <c r="A469" s="93" t="s">
        <v>824</v>
      </c>
      <c r="B469" s="94" t="s">
        <v>825</v>
      </c>
      <c r="C469" s="95"/>
      <c r="D469" s="95"/>
      <c r="E469" s="95">
        <f t="shared" si="7"/>
        <v>0</v>
      </c>
    </row>
    <row r="470" ht="15.6" customHeight="1" outlineLevel="2" spans="1:5">
      <c r="A470" s="93" t="s">
        <v>826</v>
      </c>
      <c r="B470" s="94" t="s">
        <v>827</v>
      </c>
      <c r="C470" s="95"/>
      <c r="D470" s="95"/>
      <c r="E470" s="95">
        <f t="shared" si="7"/>
        <v>0</v>
      </c>
    </row>
    <row r="471" outlineLevel="1" spans="1:5">
      <c r="A471" s="90" t="s">
        <v>828</v>
      </c>
      <c r="B471" s="91" t="s">
        <v>829</v>
      </c>
      <c r="C471" s="92">
        <f>SUM(C472:C477)</f>
        <v>0</v>
      </c>
      <c r="D471" s="92">
        <f>SUM(D472:D477)</f>
        <v>0</v>
      </c>
      <c r="E471" s="92">
        <f>SUM(E472:E477)</f>
        <v>0</v>
      </c>
    </row>
    <row r="472" ht="15.6" customHeight="1" outlineLevel="2" spans="1:5">
      <c r="A472" s="93" t="s">
        <v>830</v>
      </c>
      <c r="B472" s="94" t="s">
        <v>774</v>
      </c>
      <c r="C472" s="95"/>
      <c r="D472" s="95"/>
      <c r="E472" s="95">
        <f t="shared" si="7"/>
        <v>0</v>
      </c>
    </row>
    <row r="473" ht="15.6" customHeight="1" outlineLevel="2" spans="1:5">
      <c r="A473" s="93" t="s">
        <v>831</v>
      </c>
      <c r="B473" s="94" t="s">
        <v>832</v>
      </c>
      <c r="C473" s="95"/>
      <c r="D473" s="95"/>
      <c r="E473" s="95">
        <f t="shared" si="7"/>
        <v>0</v>
      </c>
    </row>
    <row r="474" ht="15.6" customHeight="1" outlineLevel="2" spans="1:5">
      <c r="A474" s="93" t="s">
        <v>833</v>
      </c>
      <c r="B474" s="94" t="s">
        <v>834</v>
      </c>
      <c r="C474" s="95"/>
      <c r="D474" s="95"/>
      <c r="E474" s="95">
        <f t="shared" si="7"/>
        <v>0</v>
      </c>
    </row>
    <row r="475" ht="15.6" customHeight="1" outlineLevel="2" spans="1:5">
      <c r="A475" s="93" t="s">
        <v>835</v>
      </c>
      <c r="B475" s="94" t="s">
        <v>836</v>
      </c>
      <c r="C475" s="95"/>
      <c r="D475" s="95"/>
      <c r="E475" s="95">
        <f t="shared" si="7"/>
        <v>0</v>
      </c>
    </row>
    <row r="476" ht="15.6" customHeight="1" outlineLevel="2" spans="1:5">
      <c r="A476" s="93" t="s">
        <v>837</v>
      </c>
      <c r="B476" s="94" t="s">
        <v>838</v>
      </c>
      <c r="C476" s="95"/>
      <c r="D476" s="95"/>
      <c r="E476" s="95">
        <f t="shared" si="7"/>
        <v>0</v>
      </c>
    </row>
    <row r="477" ht="15.6" customHeight="1" outlineLevel="2" spans="1:5">
      <c r="A477" s="93" t="s">
        <v>839</v>
      </c>
      <c r="B477" s="94" t="s">
        <v>840</v>
      </c>
      <c r="C477" s="95"/>
      <c r="D477" s="95"/>
      <c r="E477" s="95">
        <f t="shared" si="7"/>
        <v>0</v>
      </c>
    </row>
    <row r="478" outlineLevel="1" spans="1:5">
      <c r="A478" s="90" t="s">
        <v>841</v>
      </c>
      <c r="B478" s="91" t="s">
        <v>842</v>
      </c>
      <c r="C478" s="92">
        <f>SUM(C479:C481)</f>
        <v>0</v>
      </c>
      <c r="D478" s="92">
        <f>SUM(D479:D481)</f>
        <v>0</v>
      </c>
      <c r="E478" s="92">
        <f>SUM(E479:E481)</f>
        <v>0</v>
      </c>
    </row>
    <row r="479" ht="15.6" customHeight="1" outlineLevel="2" spans="1:5">
      <c r="A479" s="93" t="s">
        <v>843</v>
      </c>
      <c r="B479" s="94" t="s">
        <v>844</v>
      </c>
      <c r="C479" s="95"/>
      <c r="D479" s="95"/>
      <c r="E479" s="95">
        <f t="shared" si="7"/>
        <v>0</v>
      </c>
    </row>
    <row r="480" ht="15.6" customHeight="1" outlineLevel="2" spans="1:5">
      <c r="A480" s="93" t="s">
        <v>845</v>
      </c>
      <c r="B480" s="94" t="s">
        <v>846</v>
      </c>
      <c r="C480" s="95"/>
      <c r="D480" s="95"/>
      <c r="E480" s="95">
        <f t="shared" si="7"/>
        <v>0</v>
      </c>
    </row>
    <row r="481" ht="15.6" customHeight="1" outlineLevel="2" spans="1:5">
      <c r="A481" s="93" t="s">
        <v>847</v>
      </c>
      <c r="B481" s="94" t="s">
        <v>848</v>
      </c>
      <c r="C481" s="95"/>
      <c r="D481" s="95"/>
      <c r="E481" s="95">
        <f t="shared" si="7"/>
        <v>0</v>
      </c>
    </row>
    <row r="482" outlineLevel="1" spans="1:5">
      <c r="A482" s="90" t="s">
        <v>849</v>
      </c>
      <c r="B482" s="91" t="s">
        <v>850</v>
      </c>
      <c r="C482" s="92">
        <f>SUM(C483:C485)</f>
        <v>640</v>
      </c>
      <c r="D482" s="92">
        <f>SUM(D483:D485)</f>
        <v>0</v>
      </c>
      <c r="E482" s="92">
        <f>SUM(E483:E485)</f>
        <v>-640</v>
      </c>
    </row>
    <row r="483" ht="15.6" customHeight="1" outlineLevel="2" spans="1:5">
      <c r="A483" s="93" t="s">
        <v>851</v>
      </c>
      <c r="B483" s="94" t="s">
        <v>852</v>
      </c>
      <c r="C483" s="95"/>
      <c r="D483" s="95"/>
      <c r="E483" s="95">
        <f t="shared" si="7"/>
        <v>0</v>
      </c>
    </row>
    <row r="484" ht="15.6" customHeight="1" outlineLevel="2" spans="1:5">
      <c r="A484" s="93" t="s">
        <v>853</v>
      </c>
      <c r="B484" s="94" t="s">
        <v>854</v>
      </c>
      <c r="C484" s="95">
        <v>640</v>
      </c>
      <c r="D484" s="95"/>
      <c r="E484" s="95">
        <f t="shared" si="7"/>
        <v>-640</v>
      </c>
    </row>
    <row r="485" ht="15.6" customHeight="1" outlineLevel="2" spans="1:5">
      <c r="A485" s="93" t="s">
        <v>855</v>
      </c>
      <c r="B485" s="94" t="s">
        <v>856</v>
      </c>
      <c r="C485" s="95"/>
      <c r="D485" s="95"/>
      <c r="E485" s="95">
        <f t="shared" si="7"/>
        <v>0</v>
      </c>
    </row>
    <row r="486" outlineLevel="1" spans="1:5">
      <c r="A486" s="90" t="s">
        <v>857</v>
      </c>
      <c r="B486" s="91" t="s">
        <v>858</v>
      </c>
      <c r="C486" s="92">
        <f>SUM(C487:C490)</f>
        <v>0</v>
      </c>
      <c r="D486" s="92">
        <f>SUM(D487:D490)</f>
        <v>0</v>
      </c>
      <c r="E486" s="92">
        <f>SUM(E487:E490)</f>
        <v>0</v>
      </c>
    </row>
    <row r="487" ht="15.6" customHeight="1" outlineLevel="2" spans="1:5">
      <c r="A487" s="93" t="s">
        <v>859</v>
      </c>
      <c r="B487" s="94" t="s">
        <v>860</v>
      </c>
      <c r="C487" s="95"/>
      <c r="D487" s="95"/>
      <c r="E487" s="95">
        <f t="shared" si="7"/>
        <v>0</v>
      </c>
    </row>
    <row r="488" ht="15.6" customHeight="1" outlineLevel="2" spans="1:5">
      <c r="A488" s="93" t="s">
        <v>861</v>
      </c>
      <c r="B488" s="94" t="s">
        <v>862</v>
      </c>
      <c r="C488" s="95"/>
      <c r="D488" s="95"/>
      <c r="E488" s="95">
        <f t="shared" si="7"/>
        <v>0</v>
      </c>
    </row>
    <row r="489" ht="15.6" customHeight="1" outlineLevel="2" spans="1:5">
      <c r="A489" s="93" t="s">
        <v>863</v>
      </c>
      <c r="B489" s="94" t="s">
        <v>864</v>
      </c>
      <c r="C489" s="95"/>
      <c r="D489" s="95"/>
      <c r="E489" s="95">
        <f t="shared" si="7"/>
        <v>0</v>
      </c>
    </row>
    <row r="490" ht="15.6" customHeight="1" outlineLevel="2" spans="1:5">
      <c r="A490" s="93" t="s">
        <v>865</v>
      </c>
      <c r="B490" s="94" t="s">
        <v>858</v>
      </c>
      <c r="C490" s="95"/>
      <c r="D490" s="95"/>
      <c r="E490" s="95">
        <f t="shared" si="7"/>
        <v>0</v>
      </c>
    </row>
    <row r="491" spans="1:5">
      <c r="A491" s="87" t="s">
        <v>866</v>
      </c>
      <c r="B491" s="88" t="s">
        <v>867</v>
      </c>
      <c r="C491" s="89">
        <f>SUM(C492,C508,C516,C527,C536,C544)</f>
        <v>2235</v>
      </c>
      <c r="D491" s="89">
        <f>SUM(D492,D508,D516,D527,D536,D544)</f>
        <v>0</v>
      </c>
      <c r="E491" s="89">
        <f>SUM(E492,E508,E516,E527,E536,E544)</f>
        <v>-2235</v>
      </c>
    </row>
    <row r="492" outlineLevel="1" spans="1:5">
      <c r="A492" s="90" t="s">
        <v>868</v>
      </c>
      <c r="B492" s="91" t="s">
        <v>869</v>
      </c>
      <c r="C492" s="92">
        <f>SUM(C493:C507)</f>
        <v>369</v>
      </c>
      <c r="D492" s="92">
        <f>SUM(D493:D507)</f>
        <v>0</v>
      </c>
      <c r="E492" s="92">
        <f>SUM(E493:E507)</f>
        <v>-369</v>
      </c>
    </row>
    <row r="493" ht="15.6" customHeight="1" outlineLevel="2" spans="1:5">
      <c r="A493" s="93" t="s">
        <v>870</v>
      </c>
      <c r="B493" s="94" t="s">
        <v>69</v>
      </c>
      <c r="C493" s="95">
        <v>215</v>
      </c>
      <c r="D493" s="95"/>
      <c r="E493" s="95">
        <f t="shared" si="7"/>
        <v>-215</v>
      </c>
    </row>
    <row r="494" ht="15.6" customHeight="1" outlineLevel="2" spans="1:5">
      <c r="A494" s="93" t="s">
        <v>871</v>
      </c>
      <c r="B494" s="94" t="s">
        <v>71</v>
      </c>
      <c r="C494" s="95">
        <v>36</v>
      </c>
      <c r="D494" s="95"/>
      <c r="E494" s="95">
        <f t="shared" si="7"/>
        <v>-36</v>
      </c>
    </row>
    <row r="495" ht="15.6" customHeight="1" outlineLevel="2" spans="1:5">
      <c r="A495" s="93" t="s">
        <v>872</v>
      </c>
      <c r="B495" s="94" t="s">
        <v>73</v>
      </c>
      <c r="C495" s="95"/>
      <c r="D495" s="95"/>
      <c r="E495" s="95">
        <f t="shared" si="7"/>
        <v>0</v>
      </c>
    </row>
    <row r="496" ht="15.6" customHeight="1" outlineLevel="2" spans="1:5">
      <c r="A496" s="93" t="s">
        <v>873</v>
      </c>
      <c r="B496" s="94" t="s">
        <v>874</v>
      </c>
      <c r="C496" s="95"/>
      <c r="D496" s="95"/>
      <c r="E496" s="95">
        <f t="shared" si="7"/>
        <v>0</v>
      </c>
    </row>
    <row r="497" ht="15.6" customHeight="1" outlineLevel="2" spans="1:5">
      <c r="A497" s="93" t="s">
        <v>875</v>
      </c>
      <c r="B497" s="94" t="s">
        <v>876</v>
      </c>
      <c r="C497" s="95"/>
      <c r="D497" s="95"/>
      <c r="E497" s="95">
        <f t="shared" si="7"/>
        <v>0</v>
      </c>
    </row>
    <row r="498" ht="15.6" customHeight="1" outlineLevel="2" spans="1:5">
      <c r="A498" s="93" t="s">
        <v>877</v>
      </c>
      <c r="B498" s="94" t="s">
        <v>878</v>
      </c>
      <c r="C498" s="95"/>
      <c r="D498" s="95"/>
      <c r="E498" s="95">
        <f t="shared" si="7"/>
        <v>0</v>
      </c>
    </row>
    <row r="499" ht="15.6" customHeight="1" outlineLevel="2" spans="1:5">
      <c r="A499" s="93" t="s">
        <v>879</v>
      </c>
      <c r="B499" s="94" t="s">
        <v>880</v>
      </c>
      <c r="C499" s="95"/>
      <c r="D499" s="95"/>
      <c r="E499" s="95">
        <f t="shared" si="7"/>
        <v>0</v>
      </c>
    </row>
    <row r="500" ht="15.6" customHeight="1" outlineLevel="2" spans="1:5">
      <c r="A500" s="93" t="s">
        <v>881</v>
      </c>
      <c r="B500" s="94" t="s">
        <v>882</v>
      </c>
      <c r="C500" s="95"/>
      <c r="D500" s="95"/>
      <c r="E500" s="95">
        <f t="shared" si="7"/>
        <v>0</v>
      </c>
    </row>
    <row r="501" ht="15.6" customHeight="1" outlineLevel="2" spans="1:5">
      <c r="A501" s="93" t="s">
        <v>883</v>
      </c>
      <c r="B501" s="94" t="s">
        <v>884</v>
      </c>
      <c r="C501" s="95">
        <v>45</v>
      </c>
      <c r="D501" s="95"/>
      <c r="E501" s="95">
        <f t="shared" si="7"/>
        <v>-45</v>
      </c>
    </row>
    <row r="502" ht="15.6" customHeight="1" outlineLevel="2" spans="1:5">
      <c r="A502" s="93" t="s">
        <v>885</v>
      </c>
      <c r="B502" s="94" t="s">
        <v>886</v>
      </c>
      <c r="C502" s="95"/>
      <c r="D502" s="95"/>
      <c r="E502" s="95">
        <f t="shared" si="7"/>
        <v>0</v>
      </c>
    </row>
    <row r="503" ht="15.6" customHeight="1" outlineLevel="2" spans="1:5">
      <c r="A503" s="93" t="s">
        <v>887</v>
      </c>
      <c r="B503" s="94" t="s">
        <v>888</v>
      </c>
      <c r="C503" s="95"/>
      <c r="D503" s="95"/>
      <c r="E503" s="95">
        <f t="shared" si="7"/>
        <v>0</v>
      </c>
    </row>
    <row r="504" ht="15.6" customHeight="1" outlineLevel="2" spans="1:5">
      <c r="A504" s="93" t="s">
        <v>889</v>
      </c>
      <c r="B504" s="94" t="s">
        <v>890</v>
      </c>
      <c r="C504" s="95"/>
      <c r="D504" s="95"/>
      <c r="E504" s="95">
        <f t="shared" si="7"/>
        <v>0</v>
      </c>
    </row>
    <row r="505" ht="15.6" customHeight="1" outlineLevel="2" spans="1:5">
      <c r="A505" s="93" t="s">
        <v>891</v>
      </c>
      <c r="B505" s="94" t="s">
        <v>892</v>
      </c>
      <c r="C505" s="95"/>
      <c r="D505" s="95"/>
      <c r="E505" s="95">
        <f t="shared" si="7"/>
        <v>0</v>
      </c>
    </row>
    <row r="506" ht="15.6" customHeight="1" outlineLevel="2" spans="1:5">
      <c r="A506" s="93" t="s">
        <v>893</v>
      </c>
      <c r="B506" s="94" t="s">
        <v>894</v>
      </c>
      <c r="C506" s="95"/>
      <c r="D506" s="95"/>
      <c r="E506" s="95">
        <f t="shared" si="7"/>
        <v>0</v>
      </c>
    </row>
    <row r="507" ht="15.6" customHeight="1" outlineLevel="2" spans="1:5">
      <c r="A507" s="93" t="s">
        <v>895</v>
      </c>
      <c r="B507" s="94" t="s">
        <v>896</v>
      </c>
      <c r="C507" s="95">
        <v>73</v>
      </c>
      <c r="D507" s="95"/>
      <c r="E507" s="95">
        <f t="shared" si="7"/>
        <v>-73</v>
      </c>
    </row>
    <row r="508" outlineLevel="1" spans="1:5">
      <c r="A508" s="90" t="s">
        <v>897</v>
      </c>
      <c r="B508" s="91" t="s">
        <v>898</v>
      </c>
      <c r="C508" s="92">
        <f>SUM(C509:C515)</f>
        <v>0</v>
      </c>
      <c r="D508" s="92">
        <f>SUM(D509:D515)</f>
        <v>0</v>
      </c>
      <c r="E508" s="92">
        <f>SUM(E509:E515)</f>
        <v>0</v>
      </c>
    </row>
    <row r="509" ht="15.6" customHeight="1" outlineLevel="2" spans="1:5">
      <c r="A509" s="93" t="s">
        <v>899</v>
      </c>
      <c r="B509" s="94" t="s">
        <v>69</v>
      </c>
      <c r="C509" s="95"/>
      <c r="D509" s="95"/>
      <c r="E509" s="95">
        <f t="shared" si="7"/>
        <v>0</v>
      </c>
    </row>
    <row r="510" ht="15.6" customHeight="1" outlineLevel="2" spans="1:5">
      <c r="A510" s="93" t="s">
        <v>900</v>
      </c>
      <c r="B510" s="94" t="s">
        <v>71</v>
      </c>
      <c r="C510" s="95"/>
      <c r="D510" s="95"/>
      <c r="E510" s="95">
        <f t="shared" si="7"/>
        <v>0</v>
      </c>
    </row>
    <row r="511" ht="15.6" customHeight="1" outlineLevel="2" spans="1:5">
      <c r="A511" s="93" t="s">
        <v>901</v>
      </c>
      <c r="B511" s="94" t="s">
        <v>73</v>
      </c>
      <c r="C511" s="95"/>
      <c r="D511" s="95"/>
      <c r="E511" s="95">
        <f t="shared" si="7"/>
        <v>0</v>
      </c>
    </row>
    <row r="512" ht="15.6" customHeight="1" outlineLevel="2" spans="1:5">
      <c r="A512" s="93" t="s">
        <v>902</v>
      </c>
      <c r="B512" s="94" t="s">
        <v>903</v>
      </c>
      <c r="C512" s="95"/>
      <c r="D512" s="95"/>
      <c r="E512" s="95">
        <f t="shared" si="7"/>
        <v>0</v>
      </c>
    </row>
    <row r="513" ht="15.6" customHeight="1" outlineLevel="2" spans="1:5">
      <c r="A513" s="93" t="s">
        <v>904</v>
      </c>
      <c r="B513" s="94" t="s">
        <v>905</v>
      </c>
      <c r="C513" s="95"/>
      <c r="D513" s="95"/>
      <c r="E513" s="95">
        <f t="shared" si="7"/>
        <v>0</v>
      </c>
    </row>
    <row r="514" ht="15.6" customHeight="1" outlineLevel="2" spans="1:5">
      <c r="A514" s="93" t="s">
        <v>906</v>
      </c>
      <c r="B514" s="94" t="s">
        <v>907</v>
      </c>
      <c r="C514" s="95"/>
      <c r="D514" s="95"/>
      <c r="E514" s="95">
        <f t="shared" si="7"/>
        <v>0</v>
      </c>
    </row>
    <row r="515" ht="15.6" customHeight="1" outlineLevel="2" spans="1:5">
      <c r="A515" s="93" t="s">
        <v>908</v>
      </c>
      <c r="B515" s="94" t="s">
        <v>909</v>
      </c>
      <c r="C515" s="95"/>
      <c r="D515" s="95"/>
      <c r="E515" s="95">
        <f t="shared" si="7"/>
        <v>0</v>
      </c>
    </row>
    <row r="516" outlineLevel="1" spans="1:5">
      <c r="A516" s="90" t="s">
        <v>910</v>
      </c>
      <c r="B516" s="91" t="s">
        <v>911</v>
      </c>
      <c r="C516" s="92">
        <f>SUM(C517:C526)</f>
        <v>0</v>
      </c>
      <c r="D516" s="92">
        <f>SUM(D517:D526)</f>
        <v>0</v>
      </c>
      <c r="E516" s="92">
        <f>SUM(E517:E526)</f>
        <v>0</v>
      </c>
    </row>
    <row r="517" ht="15.6" customHeight="1" outlineLevel="2" spans="1:5">
      <c r="A517" s="93" t="s">
        <v>912</v>
      </c>
      <c r="B517" s="94" t="s">
        <v>69</v>
      </c>
      <c r="C517" s="95"/>
      <c r="D517" s="95"/>
      <c r="E517" s="95">
        <f t="shared" si="7"/>
        <v>0</v>
      </c>
    </row>
    <row r="518" ht="15.6" customHeight="1" outlineLevel="2" spans="1:5">
      <c r="A518" s="93" t="s">
        <v>913</v>
      </c>
      <c r="B518" s="94" t="s">
        <v>71</v>
      </c>
      <c r="C518" s="95"/>
      <c r="D518" s="95"/>
      <c r="E518" s="95">
        <f t="shared" si="7"/>
        <v>0</v>
      </c>
    </row>
    <row r="519" ht="15.6" customHeight="1" outlineLevel="2" spans="1:5">
      <c r="A519" s="93" t="s">
        <v>914</v>
      </c>
      <c r="B519" s="94" t="s">
        <v>73</v>
      </c>
      <c r="C519" s="95"/>
      <c r="D519" s="95"/>
      <c r="E519" s="95">
        <f t="shared" si="7"/>
        <v>0</v>
      </c>
    </row>
    <row r="520" ht="15.6" customHeight="1" outlineLevel="2" spans="1:5">
      <c r="A520" s="93" t="s">
        <v>915</v>
      </c>
      <c r="B520" s="94" t="s">
        <v>916</v>
      </c>
      <c r="C520" s="95"/>
      <c r="D520" s="95"/>
      <c r="E520" s="95">
        <f t="shared" ref="E520:E583" si="8">D520-C520</f>
        <v>0</v>
      </c>
    </row>
    <row r="521" ht="15.6" customHeight="1" outlineLevel="2" spans="1:5">
      <c r="A521" s="93" t="s">
        <v>917</v>
      </c>
      <c r="B521" s="94" t="s">
        <v>918</v>
      </c>
      <c r="C521" s="95"/>
      <c r="D521" s="95"/>
      <c r="E521" s="95">
        <f t="shared" si="8"/>
        <v>0</v>
      </c>
    </row>
    <row r="522" ht="15.6" customHeight="1" outlineLevel="2" spans="1:5">
      <c r="A522" s="93" t="s">
        <v>919</v>
      </c>
      <c r="B522" s="94" t="s">
        <v>920</v>
      </c>
      <c r="C522" s="95"/>
      <c r="D522" s="95"/>
      <c r="E522" s="95">
        <f t="shared" si="8"/>
        <v>0</v>
      </c>
    </row>
    <row r="523" ht="15.6" customHeight="1" outlineLevel="2" spans="1:5">
      <c r="A523" s="93" t="s">
        <v>921</v>
      </c>
      <c r="B523" s="94" t="s">
        <v>922</v>
      </c>
      <c r="C523" s="95"/>
      <c r="D523" s="95"/>
      <c r="E523" s="95">
        <f t="shared" si="8"/>
        <v>0</v>
      </c>
    </row>
    <row r="524" ht="15.6" customHeight="1" outlineLevel="2" spans="1:5">
      <c r="A524" s="93" t="s">
        <v>923</v>
      </c>
      <c r="B524" s="94" t="s">
        <v>924</v>
      </c>
      <c r="C524" s="95"/>
      <c r="D524" s="95"/>
      <c r="E524" s="95">
        <f t="shared" si="8"/>
        <v>0</v>
      </c>
    </row>
    <row r="525" ht="15.6" customHeight="1" outlineLevel="2" spans="1:5">
      <c r="A525" s="93" t="s">
        <v>925</v>
      </c>
      <c r="B525" s="94" t="s">
        <v>926</v>
      </c>
      <c r="C525" s="95"/>
      <c r="D525" s="95"/>
      <c r="E525" s="95">
        <f t="shared" si="8"/>
        <v>0</v>
      </c>
    </row>
    <row r="526" ht="15.6" customHeight="1" outlineLevel="2" spans="1:5">
      <c r="A526" s="93" t="s">
        <v>927</v>
      </c>
      <c r="B526" s="94" t="s">
        <v>928</v>
      </c>
      <c r="C526" s="95"/>
      <c r="D526" s="95"/>
      <c r="E526" s="95">
        <f t="shared" si="8"/>
        <v>0</v>
      </c>
    </row>
    <row r="527" outlineLevel="1" spans="1:5">
      <c r="A527" s="90" t="s">
        <v>929</v>
      </c>
      <c r="B527" s="91" t="s">
        <v>930</v>
      </c>
      <c r="C527" s="92">
        <f>SUM(C528:C535)</f>
        <v>0</v>
      </c>
      <c r="D527" s="92">
        <f>SUM(D528:D535)</f>
        <v>0</v>
      </c>
      <c r="E527" s="92">
        <f>SUM(E528:E535)</f>
        <v>0</v>
      </c>
    </row>
    <row r="528" ht="15.6" customHeight="1" outlineLevel="2" spans="1:5">
      <c r="A528" s="93" t="s">
        <v>931</v>
      </c>
      <c r="B528" s="94" t="s">
        <v>69</v>
      </c>
      <c r="C528" s="95"/>
      <c r="D528" s="95"/>
      <c r="E528" s="95">
        <f t="shared" si="8"/>
        <v>0</v>
      </c>
    </row>
    <row r="529" ht="15.6" customHeight="1" outlineLevel="2" spans="1:5">
      <c r="A529" s="93" t="s">
        <v>932</v>
      </c>
      <c r="B529" s="94" t="s">
        <v>71</v>
      </c>
      <c r="C529" s="95"/>
      <c r="D529" s="95"/>
      <c r="E529" s="95">
        <f t="shared" si="8"/>
        <v>0</v>
      </c>
    </row>
    <row r="530" ht="15.6" customHeight="1" outlineLevel="2" spans="1:5">
      <c r="A530" s="93" t="s">
        <v>933</v>
      </c>
      <c r="B530" s="94" t="s">
        <v>73</v>
      </c>
      <c r="C530" s="95"/>
      <c r="D530" s="95"/>
      <c r="E530" s="95">
        <f t="shared" si="8"/>
        <v>0</v>
      </c>
    </row>
    <row r="531" ht="15.6" customHeight="1" outlineLevel="2" spans="1:5">
      <c r="A531" s="93" t="s">
        <v>934</v>
      </c>
      <c r="B531" s="94" t="s">
        <v>935</v>
      </c>
      <c r="C531" s="95"/>
      <c r="D531" s="95"/>
      <c r="E531" s="95">
        <f t="shared" si="8"/>
        <v>0</v>
      </c>
    </row>
    <row r="532" ht="15.6" customHeight="1" outlineLevel="2" spans="1:5">
      <c r="A532" s="93" t="s">
        <v>936</v>
      </c>
      <c r="B532" s="94" t="s">
        <v>937</v>
      </c>
      <c r="C532" s="95"/>
      <c r="D532" s="95"/>
      <c r="E532" s="95">
        <f t="shared" si="8"/>
        <v>0</v>
      </c>
    </row>
    <row r="533" ht="15.6" customHeight="1" outlineLevel="2" spans="1:5">
      <c r="A533" s="93" t="s">
        <v>938</v>
      </c>
      <c r="B533" s="94" t="s">
        <v>939</v>
      </c>
      <c r="C533" s="95"/>
      <c r="D533" s="95"/>
      <c r="E533" s="95">
        <f t="shared" si="8"/>
        <v>0</v>
      </c>
    </row>
    <row r="534" ht="15.6" customHeight="1" outlineLevel="2" spans="1:5">
      <c r="A534" s="93" t="s">
        <v>940</v>
      </c>
      <c r="B534" s="94" t="s">
        <v>941</v>
      </c>
      <c r="C534" s="95"/>
      <c r="D534" s="95"/>
      <c r="E534" s="95">
        <f t="shared" si="8"/>
        <v>0</v>
      </c>
    </row>
    <row r="535" ht="15.6" customHeight="1" outlineLevel="2" spans="1:5">
      <c r="A535" s="93" t="s">
        <v>942</v>
      </c>
      <c r="B535" s="94" t="s">
        <v>943</v>
      </c>
      <c r="C535" s="95"/>
      <c r="D535" s="95"/>
      <c r="E535" s="95">
        <f t="shared" si="8"/>
        <v>0</v>
      </c>
    </row>
    <row r="536" outlineLevel="1" spans="1:5">
      <c r="A536" s="90" t="s">
        <v>944</v>
      </c>
      <c r="B536" s="91" t="s">
        <v>945</v>
      </c>
      <c r="C536" s="92">
        <f>SUM(C537:C543)</f>
        <v>0</v>
      </c>
      <c r="D536" s="92">
        <f>SUM(D537:D543)</f>
        <v>0</v>
      </c>
      <c r="E536" s="92">
        <f>SUM(E537:E543)</f>
        <v>0</v>
      </c>
    </row>
    <row r="537" ht="15.6" customHeight="1" outlineLevel="2" spans="1:5">
      <c r="A537" s="93" t="s">
        <v>946</v>
      </c>
      <c r="B537" s="94" t="s">
        <v>69</v>
      </c>
      <c r="C537" s="95"/>
      <c r="D537" s="95"/>
      <c r="E537" s="95">
        <f t="shared" si="8"/>
        <v>0</v>
      </c>
    </row>
    <row r="538" ht="15.6" customHeight="1" outlineLevel="2" spans="1:5">
      <c r="A538" s="93" t="s">
        <v>947</v>
      </c>
      <c r="B538" s="94" t="s">
        <v>71</v>
      </c>
      <c r="C538" s="95"/>
      <c r="D538" s="95"/>
      <c r="E538" s="95">
        <f t="shared" si="8"/>
        <v>0</v>
      </c>
    </row>
    <row r="539" ht="15.6" customHeight="1" outlineLevel="2" spans="1:5">
      <c r="A539" s="93" t="s">
        <v>948</v>
      </c>
      <c r="B539" s="94" t="s">
        <v>73</v>
      </c>
      <c r="C539" s="95"/>
      <c r="D539" s="95"/>
      <c r="E539" s="95">
        <f t="shared" si="8"/>
        <v>0</v>
      </c>
    </row>
    <row r="540" ht="15.6" customHeight="1" outlineLevel="2" spans="1:5">
      <c r="A540" s="93" t="s">
        <v>949</v>
      </c>
      <c r="B540" s="94" t="s">
        <v>950</v>
      </c>
      <c r="C540" s="95"/>
      <c r="D540" s="95"/>
      <c r="E540" s="95">
        <f t="shared" si="8"/>
        <v>0</v>
      </c>
    </row>
    <row r="541" ht="15.6" customHeight="1" outlineLevel="2" spans="1:5">
      <c r="A541" s="93" t="s">
        <v>951</v>
      </c>
      <c r="B541" s="94" t="s">
        <v>952</v>
      </c>
      <c r="C541" s="95"/>
      <c r="D541" s="95"/>
      <c r="E541" s="95">
        <f t="shared" si="8"/>
        <v>0</v>
      </c>
    </row>
    <row r="542" ht="15.6" customHeight="1" outlineLevel="2" spans="1:5">
      <c r="A542" s="93" t="s">
        <v>953</v>
      </c>
      <c r="B542" s="94" t="s">
        <v>954</v>
      </c>
      <c r="C542" s="95"/>
      <c r="D542" s="95"/>
      <c r="E542" s="95">
        <f t="shared" si="8"/>
        <v>0</v>
      </c>
    </row>
    <row r="543" ht="15.6" customHeight="1" outlineLevel="2" spans="1:5">
      <c r="A543" s="93" t="s">
        <v>955</v>
      </c>
      <c r="B543" s="94" t="s">
        <v>956</v>
      </c>
      <c r="C543" s="95"/>
      <c r="D543" s="95"/>
      <c r="E543" s="95">
        <f t="shared" si="8"/>
        <v>0</v>
      </c>
    </row>
    <row r="544" outlineLevel="1" spans="1:5">
      <c r="A544" s="90" t="s">
        <v>957</v>
      </c>
      <c r="B544" s="91" t="s">
        <v>958</v>
      </c>
      <c r="C544" s="92">
        <f>SUM(C545:C547)</f>
        <v>1866</v>
      </c>
      <c r="D544" s="92">
        <f>SUM(D545:D547)</f>
        <v>0</v>
      </c>
      <c r="E544" s="92">
        <f>SUM(E545:E547)</f>
        <v>-1866</v>
      </c>
    </row>
    <row r="545" ht="15.6" customHeight="1" outlineLevel="2" spans="1:5">
      <c r="A545" s="93" t="s">
        <v>959</v>
      </c>
      <c r="B545" s="94" t="s">
        <v>960</v>
      </c>
      <c r="C545" s="95"/>
      <c r="D545" s="95"/>
      <c r="E545" s="95">
        <f t="shared" si="8"/>
        <v>0</v>
      </c>
    </row>
    <row r="546" ht="15.6" customHeight="1" outlineLevel="2" spans="1:5">
      <c r="A546" s="93" t="s">
        <v>961</v>
      </c>
      <c r="B546" s="94" t="s">
        <v>962</v>
      </c>
      <c r="C546" s="95"/>
      <c r="D546" s="95"/>
      <c r="E546" s="95">
        <f t="shared" si="8"/>
        <v>0</v>
      </c>
    </row>
    <row r="547" ht="15.6" customHeight="1" outlineLevel="2" spans="1:5">
      <c r="A547" s="93" t="s">
        <v>963</v>
      </c>
      <c r="B547" s="94" t="s">
        <v>958</v>
      </c>
      <c r="C547" s="95">
        <v>1866</v>
      </c>
      <c r="D547" s="95"/>
      <c r="E547" s="95">
        <f t="shared" si="8"/>
        <v>-1866</v>
      </c>
    </row>
    <row r="548" spans="1:5">
      <c r="A548" s="87" t="s">
        <v>964</v>
      </c>
      <c r="B548" s="88" t="s">
        <v>965</v>
      </c>
      <c r="C548" s="89">
        <f>SUM(C549,C568,C576,C578,C587,C591,C601,C610,C617,C625,C634,C640,C643,C646,C649,C652,C655,C659,C663,C671,C674)</f>
        <v>34620</v>
      </c>
      <c r="D548" s="89">
        <f>SUM(D549,D568,D576,D578,D587,D591,D601,D610,D617,D625,D634,D640,D643,D646,D649,D652,D655,D659,D663,D671,D674)</f>
        <v>0</v>
      </c>
      <c r="E548" s="89">
        <f>SUM(E549,E568,E576,E578,E587,E591,E601,E610,E617,E625,E634,E640,E643,E646,E649,E652,E655,E659,E663,E671,E674)</f>
        <v>-34620</v>
      </c>
    </row>
    <row r="549" outlineLevel="1" spans="1:5">
      <c r="A549" s="90" t="s">
        <v>966</v>
      </c>
      <c r="B549" s="91" t="s">
        <v>967</v>
      </c>
      <c r="C549" s="92">
        <f>SUM(C550:C567)</f>
        <v>1661</v>
      </c>
      <c r="D549" s="92">
        <f>SUM(D550:D567)</f>
        <v>0</v>
      </c>
      <c r="E549" s="92">
        <f>SUM(E550:E567)</f>
        <v>-1661</v>
      </c>
    </row>
    <row r="550" ht="15.6" customHeight="1" outlineLevel="2" spans="1:5">
      <c r="A550" s="93" t="s">
        <v>968</v>
      </c>
      <c r="B550" s="94" t="s">
        <v>69</v>
      </c>
      <c r="C550" s="95">
        <v>1305</v>
      </c>
      <c r="D550" s="95"/>
      <c r="E550" s="95">
        <f t="shared" si="8"/>
        <v>-1305</v>
      </c>
    </row>
    <row r="551" ht="15.6" customHeight="1" outlineLevel="2" spans="1:5">
      <c r="A551" s="93" t="s">
        <v>969</v>
      </c>
      <c r="B551" s="94" t="s">
        <v>71</v>
      </c>
      <c r="C551" s="95">
        <v>75</v>
      </c>
      <c r="D551" s="95"/>
      <c r="E551" s="95">
        <f t="shared" si="8"/>
        <v>-75</v>
      </c>
    </row>
    <row r="552" ht="15.6" customHeight="1" outlineLevel="2" spans="1:5">
      <c r="A552" s="93" t="s">
        <v>970</v>
      </c>
      <c r="B552" s="94" t="s">
        <v>73</v>
      </c>
      <c r="C552" s="95"/>
      <c r="D552" s="95"/>
      <c r="E552" s="95">
        <f t="shared" si="8"/>
        <v>0</v>
      </c>
    </row>
    <row r="553" ht="15.6" customHeight="1" outlineLevel="2" spans="1:5">
      <c r="A553" s="93" t="s">
        <v>971</v>
      </c>
      <c r="B553" s="94" t="s">
        <v>972</v>
      </c>
      <c r="C553" s="95"/>
      <c r="D553" s="95"/>
      <c r="E553" s="95">
        <f t="shared" si="8"/>
        <v>0</v>
      </c>
    </row>
    <row r="554" ht="15.6" customHeight="1" outlineLevel="2" spans="1:5">
      <c r="A554" s="93" t="s">
        <v>973</v>
      </c>
      <c r="B554" s="94" t="s">
        <v>974</v>
      </c>
      <c r="C554" s="95">
        <v>169</v>
      </c>
      <c r="D554" s="95"/>
      <c r="E554" s="95">
        <f t="shared" si="8"/>
        <v>-169</v>
      </c>
    </row>
    <row r="555" ht="15.6" customHeight="1" outlineLevel="2" spans="1:5">
      <c r="A555" s="93" t="s">
        <v>975</v>
      </c>
      <c r="B555" s="94" t="s">
        <v>976</v>
      </c>
      <c r="C555" s="95">
        <v>112</v>
      </c>
      <c r="D555" s="95"/>
      <c r="E555" s="95">
        <f t="shared" si="8"/>
        <v>-112</v>
      </c>
    </row>
    <row r="556" ht="15.6" customHeight="1" outlineLevel="2" spans="1:5">
      <c r="A556" s="93" t="s">
        <v>977</v>
      </c>
      <c r="B556" s="94" t="s">
        <v>978</v>
      </c>
      <c r="C556" s="95"/>
      <c r="D556" s="95"/>
      <c r="E556" s="95">
        <f t="shared" si="8"/>
        <v>0</v>
      </c>
    </row>
    <row r="557" ht="15.6" customHeight="1" outlineLevel="2" spans="1:5">
      <c r="A557" s="93" t="s">
        <v>979</v>
      </c>
      <c r="B557" s="94" t="s">
        <v>170</v>
      </c>
      <c r="C557" s="95"/>
      <c r="D557" s="95"/>
      <c r="E557" s="95">
        <f t="shared" si="8"/>
        <v>0</v>
      </c>
    </row>
    <row r="558" ht="15.6" customHeight="1" outlineLevel="2" spans="1:5">
      <c r="A558" s="93" t="s">
        <v>980</v>
      </c>
      <c r="B558" s="94" t="s">
        <v>981</v>
      </c>
      <c r="C558" s="95"/>
      <c r="D558" s="95"/>
      <c r="E558" s="95">
        <f t="shared" si="8"/>
        <v>0</v>
      </c>
    </row>
    <row r="559" ht="15.6" customHeight="1" outlineLevel="2" spans="1:5">
      <c r="A559" s="93" t="s">
        <v>982</v>
      </c>
      <c r="B559" s="94" t="s">
        <v>983</v>
      </c>
      <c r="C559" s="95"/>
      <c r="D559" s="95"/>
      <c r="E559" s="95">
        <f t="shared" si="8"/>
        <v>0</v>
      </c>
    </row>
    <row r="560" ht="15.6" customHeight="1" outlineLevel="2" spans="1:5">
      <c r="A560" s="93" t="s">
        <v>984</v>
      </c>
      <c r="B560" s="94" t="s">
        <v>985</v>
      </c>
      <c r="C560" s="95"/>
      <c r="D560" s="95"/>
      <c r="E560" s="95">
        <f t="shared" si="8"/>
        <v>0</v>
      </c>
    </row>
    <row r="561" ht="15.6" customHeight="1" outlineLevel="2" spans="1:5">
      <c r="A561" s="93" t="s">
        <v>986</v>
      </c>
      <c r="B561" s="94" t="s">
        <v>987</v>
      </c>
      <c r="C561" s="95"/>
      <c r="D561" s="95"/>
      <c r="E561" s="95">
        <f t="shared" si="8"/>
        <v>0</v>
      </c>
    </row>
    <row r="562" ht="15.6" customHeight="1" outlineLevel="2" spans="1:5">
      <c r="A562" s="93" t="s">
        <v>988</v>
      </c>
      <c r="B562" s="94" t="s">
        <v>989</v>
      </c>
      <c r="C562" s="95"/>
      <c r="D562" s="95"/>
      <c r="E562" s="95">
        <f t="shared" si="8"/>
        <v>0</v>
      </c>
    </row>
    <row r="563" ht="15.6" customHeight="1" outlineLevel="2" spans="1:5">
      <c r="A563" s="93" t="s">
        <v>990</v>
      </c>
      <c r="B563" s="94" t="s">
        <v>991</v>
      </c>
      <c r="C563" s="95"/>
      <c r="D563" s="95"/>
      <c r="E563" s="95">
        <f t="shared" si="8"/>
        <v>0</v>
      </c>
    </row>
    <row r="564" ht="15.6" customHeight="1" outlineLevel="2" spans="1:5">
      <c r="A564" s="93" t="s">
        <v>992</v>
      </c>
      <c r="B564" s="94" t="s">
        <v>993</v>
      </c>
      <c r="C564" s="95"/>
      <c r="D564" s="95"/>
      <c r="E564" s="95">
        <f t="shared" si="8"/>
        <v>0</v>
      </c>
    </row>
    <row r="565" ht="15.6" customHeight="1" outlineLevel="2" spans="1:5">
      <c r="A565" s="93" t="s">
        <v>994</v>
      </c>
      <c r="B565" s="94" t="s">
        <v>995</v>
      </c>
      <c r="C565" s="95"/>
      <c r="D565" s="95"/>
      <c r="E565" s="95">
        <f t="shared" si="8"/>
        <v>0</v>
      </c>
    </row>
    <row r="566" ht="15.6" customHeight="1" outlineLevel="2" spans="1:5">
      <c r="A566" s="93" t="s">
        <v>996</v>
      </c>
      <c r="B566" s="94" t="s">
        <v>87</v>
      </c>
      <c r="C566" s="95"/>
      <c r="D566" s="95"/>
      <c r="E566" s="95">
        <f t="shared" si="8"/>
        <v>0</v>
      </c>
    </row>
    <row r="567" ht="15.6" customHeight="1" outlineLevel="2" spans="1:5">
      <c r="A567" s="93" t="s">
        <v>997</v>
      </c>
      <c r="B567" s="94" t="s">
        <v>998</v>
      </c>
      <c r="C567" s="95"/>
      <c r="D567" s="95"/>
      <c r="E567" s="95">
        <f t="shared" si="8"/>
        <v>0</v>
      </c>
    </row>
    <row r="568" outlineLevel="1" spans="1:5">
      <c r="A568" s="90" t="s">
        <v>999</v>
      </c>
      <c r="B568" s="91" t="s">
        <v>1000</v>
      </c>
      <c r="C568" s="92">
        <f>SUM(C569:C575)</f>
        <v>1278</v>
      </c>
      <c r="D568" s="92">
        <f>SUM(D569:D575)</f>
        <v>0</v>
      </c>
      <c r="E568" s="92">
        <f>SUM(E569:E575)</f>
        <v>-1278</v>
      </c>
    </row>
    <row r="569" ht="15.6" customHeight="1" outlineLevel="2" spans="1:5">
      <c r="A569" s="93" t="s">
        <v>1001</v>
      </c>
      <c r="B569" s="94" t="s">
        <v>69</v>
      </c>
      <c r="C569" s="95">
        <v>296</v>
      </c>
      <c r="D569" s="95"/>
      <c r="E569" s="95">
        <f t="shared" si="8"/>
        <v>-296</v>
      </c>
    </row>
    <row r="570" ht="15.6" customHeight="1" outlineLevel="2" spans="1:5">
      <c r="A570" s="93" t="s">
        <v>1002</v>
      </c>
      <c r="B570" s="94" t="s">
        <v>71</v>
      </c>
      <c r="C570" s="95">
        <v>473</v>
      </c>
      <c r="D570" s="95"/>
      <c r="E570" s="95">
        <f t="shared" si="8"/>
        <v>-473</v>
      </c>
    </row>
    <row r="571" ht="15.6" customHeight="1" outlineLevel="2" spans="1:5">
      <c r="A571" s="93" t="s">
        <v>1003</v>
      </c>
      <c r="B571" s="94" t="s">
        <v>73</v>
      </c>
      <c r="C571" s="95"/>
      <c r="D571" s="95"/>
      <c r="E571" s="95">
        <f t="shared" si="8"/>
        <v>0</v>
      </c>
    </row>
    <row r="572" ht="15.6" customHeight="1" outlineLevel="2" spans="1:5">
      <c r="A572" s="93" t="s">
        <v>1004</v>
      </c>
      <c r="B572" s="94" t="s">
        <v>1005</v>
      </c>
      <c r="C572" s="95"/>
      <c r="D572" s="95"/>
      <c r="E572" s="95">
        <f t="shared" si="8"/>
        <v>0</v>
      </c>
    </row>
    <row r="573" ht="15.6" customHeight="1" outlineLevel="2" spans="1:5">
      <c r="A573" s="93" t="s">
        <v>1006</v>
      </c>
      <c r="B573" s="94" t="s">
        <v>1007</v>
      </c>
      <c r="C573" s="95"/>
      <c r="D573" s="95"/>
      <c r="E573" s="95">
        <f t="shared" si="8"/>
        <v>0</v>
      </c>
    </row>
    <row r="574" ht="15.6" customHeight="1" outlineLevel="2" spans="1:5">
      <c r="A574" s="93" t="s">
        <v>1008</v>
      </c>
      <c r="B574" s="94" t="s">
        <v>1009</v>
      </c>
      <c r="C574" s="95">
        <v>509</v>
      </c>
      <c r="D574" s="95"/>
      <c r="E574" s="95">
        <f t="shared" si="8"/>
        <v>-509</v>
      </c>
    </row>
    <row r="575" ht="15.6" customHeight="1" outlineLevel="2" spans="1:5">
      <c r="A575" s="93" t="s">
        <v>1010</v>
      </c>
      <c r="B575" s="94" t="s">
        <v>1011</v>
      </c>
      <c r="C575" s="95"/>
      <c r="D575" s="95"/>
      <c r="E575" s="95">
        <f t="shared" si="8"/>
        <v>0</v>
      </c>
    </row>
    <row r="576" outlineLevel="1" spans="1:5">
      <c r="A576" s="90" t="s">
        <v>1012</v>
      </c>
      <c r="B576" s="91" t="s">
        <v>1013</v>
      </c>
      <c r="C576" s="92">
        <f>SUM(C577)</f>
        <v>0</v>
      </c>
      <c r="D576" s="92">
        <f>SUM(D577)</f>
        <v>0</v>
      </c>
      <c r="E576" s="92">
        <f>SUM(E577)</f>
        <v>0</v>
      </c>
    </row>
    <row r="577" ht="15.6" customHeight="1" outlineLevel="2" spans="1:5">
      <c r="A577" s="93" t="s">
        <v>1014</v>
      </c>
      <c r="B577" s="94" t="s">
        <v>1015</v>
      </c>
      <c r="C577" s="95"/>
      <c r="D577" s="95"/>
      <c r="E577" s="95">
        <f t="shared" si="8"/>
        <v>0</v>
      </c>
    </row>
    <row r="578" outlineLevel="1" spans="1:5">
      <c r="A578" s="90" t="s">
        <v>1016</v>
      </c>
      <c r="B578" s="91" t="s">
        <v>1017</v>
      </c>
      <c r="C578" s="92">
        <f>SUM(C579:C586)</f>
        <v>3925</v>
      </c>
      <c r="D578" s="92">
        <f>SUM(D579:D586)</f>
        <v>0</v>
      </c>
      <c r="E578" s="92">
        <f>SUM(E579:E586)</f>
        <v>-3925</v>
      </c>
    </row>
    <row r="579" ht="15.6" customHeight="1" outlineLevel="2" spans="1:5">
      <c r="A579" s="93" t="s">
        <v>1018</v>
      </c>
      <c r="B579" s="94" t="s">
        <v>1019</v>
      </c>
      <c r="C579" s="95">
        <v>151</v>
      </c>
      <c r="D579" s="95"/>
      <c r="E579" s="95">
        <f t="shared" si="8"/>
        <v>-151</v>
      </c>
    </row>
    <row r="580" ht="15.6" customHeight="1" outlineLevel="2" spans="1:5">
      <c r="A580" s="93" t="s">
        <v>1020</v>
      </c>
      <c r="B580" s="94" t="s">
        <v>1021</v>
      </c>
      <c r="C580" s="95"/>
      <c r="D580" s="95"/>
      <c r="E580" s="95">
        <f t="shared" si="8"/>
        <v>0</v>
      </c>
    </row>
    <row r="581" ht="15.6" customHeight="1" outlineLevel="2" spans="1:5">
      <c r="A581" s="93" t="s">
        <v>1022</v>
      </c>
      <c r="B581" s="94" t="s">
        <v>1023</v>
      </c>
      <c r="C581" s="95"/>
      <c r="D581" s="95"/>
      <c r="E581" s="95">
        <f t="shared" si="8"/>
        <v>0</v>
      </c>
    </row>
    <row r="582" ht="15.6" customHeight="1" outlineLevel="2" spans="1:5">
      <c r="A582" s="93" t="s">
        <v>1024</v>
      </c>
      <c r="B582" s="94" t="s">
        <v>1025</v>
      </c>
      <c r="C582" s="95">
        <v>895</v>
      </c>
      <c r="D582" s="95"/>
      <c r="E582" s="95">
        <f t="shared" si="8"/>
        <v>-895</v>
      </c>
    </row>
    <row r="583" ht="15.6" customHeight="1" outlineLevel="2" spans="1:5">
      <c r="A583" s="93" t="s">
        <v>1026</v>
      </c>
      <c r="B583" s="94" t="s">
        <v>1027</v>
      </c>
      <c r="C583" s="95"/>
      <c r="D583" s="95"/>
      <c r="E583" s="95">
        <f t="shared" si="8"/>
        <v>0</v>
      </c>
    </row>
    <row r="584" ht="15.6" customHeight="1" outlineLevel="2" spans="1:5">
      <c r="A584" s="93" t="s">
        <v>1028</v>
      </c>
      <c r="B584" s="94" t="s">
        <v>1029</v>
      </c>
      <c r="C584" s="95">
        <v>2019</v>
      </c>
      <c r="D584" s="95"/>
      <c r="E584" s="95">
        <f t="shared" ref="E584:E647" si="9">D584-C584</f>
        <v>-2019</v>
      </c>
    </row>
    <row r="585" ht="15.6" customHeight="1" outlineLevel="2" spans="1:5">
      <c r="A585" s="93" t="s">
        <v>1030</v>
      </c>
      <c r="B585" s="94" t="s">
        <v>1031</v>
      </c>
      <c r="C585" s="95">
        <v>860</v>
      </c>
      <c r="D585" s="95"/>
      <c r="E585" s="95">
        <f t="shared" si="9"/>
        <v>-860</v>
      </c>
    </row>
    <row r="586" ht="15.6" customHeight="1" outlineLevel="2" spans="1:5">
      <c r="A586" s="93" t="s">
        <v>1032</v>
      </c>
      <c r="B586" s="94" t="s">
        <v>1033</v>
      </c>
      <c r="C586" s="95"/>
      <c r="D586" s="95"/>
      <c r="E586" s="95">
        <f t="shared" si="9"/>
        <v>0</v>
      </c>
    </row>
    <row r="587" outlineLevel="1" spans="1:5">
      <c r="A587" s="90" t="s">
        <v>1034</v>
      </c>
      <c r="B587" s="91" t="s">
        <v>1035</v>
      </c>
      <c r="C587" s="92">
        <f>SUM(C588:C590)</f>
        <v>0</v>
      </c>
      <c r="D587" s="92">
        <f>SUM(D588:D590)</f>
        <v>0</v>
      </c>
      <c r="E587" s="92">
        <f>SUM(E588:E590)</f>
        <v>0</v>
      </c>
    </row>
    <row r="588" ht="15.6" customHeight="1" outlineLevel="2" spans="1:5">
      <c r="A588" s="93" t="s">
        <v>1036</v>
      </c>
      <c r="B588" s="94" t="s">
        <v>1037</v>
      </c>
      <c r="C588" s="95"/>
      <c r="D588" s="95"/>
      <c r="E588" s="95">
        <f t="shared" si="9"/>
        <v>0</v>
      </c>
    </row>
    <row r="589" ht="15.6" customHeight="1" outlineLevel="2" spans="1:5">
      <c r="A589" s="93" t="s">
        <v>1038</v>
      </c>
      <c r="B589" s="94" t="s">
        <v>1039</v>
      </c>
      <c r="C589" s="95"/>
      <c r="D589" s="95"/>
      <c r="E589" s="95">
        <f t="shared" si="9"/>
        <v>0</v>
      </c>
    </row>
    <row r="590" ht="15.6" customHeight="1" outlineLevel="2" spans="1:5">
      <c r="A590" s="93" t="s">
        <v>1040</v>
      </c>
      <c r="B590" s="94" t="s">
        <v>1041</v>
      </c>
      <c r="C590" s="95"/>
      <c r="D590" s="95"/>
      <c r="E590" s="95">
        <f t="shared" si="9"/>
        <v>0</v>
      </c>
    </row>
    <row r="591" outlineLevel="1" spans="1:5">
      <c r="A591" s="90" t="s">
        <v>1042</v>
      </c>
      <c r="B591" s="91" t="s">
        <v>1043</v>
      </c>
      <c r="C591" s="92">
        <f>SUM(C592:C600)</f>
        <v>2544</v>
      </c>
      <c r="D591" s="92">
        <f>SUM(D592:D600)</f>
        <v>0</v>
      </c>
      <c r="E591" s="92">
        <f>SUM(E592:E600)</f>
        <v>-2544</v>
      </c>
    </row>
    <row r="592" ht="15.6" customHeight="1" outlineLevel="2" spans="1:5">
      <c r="A592" s="93" t="s">
        <v>1044</v>
      </c>
      <c r="B592" s="94" t="s">
        <v>1045</v>
      </c>
      <c r="C592" s="95">
        <v>150</v>
      </c>
      <c r="D592" s="95"/>
      <c r="E592" s="95">
        <f t="shared" si="9"/>
        <v>-150</v>
      </c>
    </row>
    <row r="593" ht="15.6" customHeight="1" outlineLevel="2" spans="1:5">
      <c r="A593" s="93" t="s">
        <v>1046</v>
      </c>
      <c r="B593" s="94" t="s">
        <v>1047</v>
      </c>
      <c r="C593" s="95">
        <v>125</v>
      </c>
      <c r="D593" s="95"/>
      <c r="E593" s="95">
        <f t="shared" si="9"/>
        <v>-125</v>
      </c>
    </row>
    <row r="594" ht="15.6" customHeight="1" outlineLevel="2" spans="1:5">
      <c r="A594" s="93" t="s">
        <v>1048</v>
      </c>
      <c r="B594" s="94" t="s">
        <v>1049</v>
      </c>
      <c r="C594" s="95">
        <v>1789</v>
      </c>
      <c r="D594" s="95"/>
      <c r="E594" s="95">
        <f t="shared" si="9"/>
        <v>-1789</v>
      </c>
    </row>
    <row r="595" ht="15.6" customHeight="1" outlineLevel="2" spans="1:5">
      <c r="A595" s="93" t="s">
        <v>1050</v>
      </c>
      <c r="B595" s="94" t="s">
        <v>1051</v>
      </c>
      <c r="C595" s="95">
        <v>480</v>
      </c>
      <c r="D595" s="95"/>
      <c r="E595" s="95">
        <f t="shared" si="9"/>
        <v>-480</v>
      </c>
    </row>
    <row r="596" ht="15.6" customHeight="1" outlineLevel="2" spans="1:5">
      <c r="A596" s="93" t="s">
        <v>1052</v>
      </c>
      <c r="B596" s="94" t="s">
        <v>1053</v>
      </c>
      <c r="C596" s="95"/>
      <c r="D596" s="95"/>
      <c r="E596" s="95">
        <f t="shared" si="9"/>
        <v>0</v>
      </c>
    </row>
    <row r="597" ht="15.6" customHeight="1" outlineLevel="2" spans="1:5">
      <c r="A597" s="93" t="s">
        <v>1054</v>
      </c>
      <c r="B597" s="94" t="s">
        <v>1055</v>
      </c>
      <c r="C597" s="95"/>
      <c r="D597" s="95"/>
      <c r="E597" s="95">
        <f t="shared" si="9"/>
        <v>0</v>
      </c>
    </row>
    <row r="598" ht="15.6" customHeight="1" outlineLevel="2" spans="1:5">
      <c r="A598" s="93" t="s">
        <v>1056</v>
      </c>
      <c r="B598" s="94" t="s">
        <v>1057</v>
      </c>
      <c r="C598" s="95"/>
      <c r="D598" s="95"/>
      <c r="E598" s="95">
        <f t="shared" si="9"/>
        <v>0</v>
      </c>
    </row>
    <row r="599" ht="15.6" customHeight="1" outlineLevel="2" spans="1:5">
      <c r="A599" s="93" t="s">
        <v>1058</v>
      </c>
      <c r="B599" s="94" t="s">
        <v>1059</v>
      </c>
      <c r="C599" s="95"/>
      <c r="D599" s="95"/>
      <c r="E599" s="95">
        <f t="shared" si="9"/>
        <v>0</v>
      </c>
    </row>
    <row r="600" ht="15.6" customHeight="1" outlineLevel="2" spans="1:5">
      <c r="A600" s="93" t="s">
        <v>1060</v>
      </c>
      <c r="B600" s="94" t="s">
        <v>1061</v>
      </c>
      <c r="C600" s="95"/>
      <c r="D600" s="95"/>
      <c r="E600" s="95">
        <f t="shared" si="9"/>
        <v>0</v>
      </c>
    </row>
    <row r="601" outlineLevel="1" spans="1:5">
      <c r="A601" s="90" t="s">
        <v>1062</v>
      </c>
      <c r="B601" s="91" t="s">
        <v>1063</v>
      </c>
      <c r="C601" s="92">
        <f>SUM(C602:C609)</f>
        <v>3613</v>
      </c>
      <c r="D601" s="92">
        <f>SUM(D602:D609)</f>
        <v>0</v>
      </c>
      <c r="E601" s="92">
        <f>SUM(E602:E609)</f>
        <v>-3613</v>
      </c>
    </row>
    <row r="602" ht="15.6" customHeight="1" outlineLevel="2" spans="1:5">
      <c r="A602" s="93" t="s">
        <v>1064</v>
      </c>
      <c r="B602" s="94" t="s">
        <v>1065</v>
      </c>
      <c r="C602" s="95">
        <v>30</v>
      </c>
      <c r="D602" s="95"/>
      <c r="E602" s="95">
        <f t="shared" si="9"/>
        <v>-30</v>
      </c>
    </row>
    <row r="603" ht="15.6" customHeight="1" outlineLevel="2" spans="1:5">
      <c r="A603" s="93" t="s">
        <v>1066</v>
      </c>
      <c r="B603" s="94" t="s">
        <v>1067</v>
      </c>
      <c r="C603" s="95">
        <v>55</v>
      </c>
      <c r="D603" s="95"/>
      <c r="E603" s="95">
        <f t="shared" si="9"/>
        <v>-55</v>
      </c>
    </row>
    <row r="604" ht="15.6" customHeight="1" outlineLevel="2" spans="1:5">
      <c r="A604" s="93" t="s">
        <v>1068</v>
      </c>
      <c r="B604" s="94" t="s">
        <v>1069</v>
      </c>
      <c r="C604" s="95">
        <v>602</v>
      </c>
      <c r="D604" s="95"/>
      <c r="E604" s="95">
        <f t="shared" si="9"/>
        <v>-602</v>
      </c>
    </row>
    <row r="605" ht="15.6" customHeight="1" outlineLevel="2" spans="1:5">
      <c r="A605" s="93" t="s">
        <v>1070</v>
      </c>
      <c r="B605" s="94" t="s">
        <v>1071</v>
      </c>
      <c r="C605" s="95">
        <v>551</v>
      </c>
      <c r="D605" s="95"/>
      <c r="E605" s="95">
        <f t="shared" si="9"/>
        <v>-551</v>
      </c>
    </row>
    <row r="606" ht="15.6" customHeight="1" outlineLevel="2" spans="1:5">
      <c r="A606" s="93" t="s">
        <v>1072</v>
      </c>
      <c r="B606" s="94" t="s">
        <v>1073</v>
      </c>
      <c r="C606" s="95">
        <v>169</v>
      </c>
      <c r="D606" s="95"/>
      <c r="E606" s="95">
        <f t="shared" si="9"/>
        <v>-169</v>
      </c>
    </row>
    <row r="607" ht="15.6" customHeight="1" outlineLevel="2" spans="1:5">
      <c r="A607" s="93" t="s">
        <v>1074</v>
      </c>
      <c r="B607" s="94" t="s">
        <v>1075</v>
      </c>
      <c r="C607" s="95"/>
      <c r="D607" s="95"/>
      <c r="E607" s="95">
        <f t="shared" si="9"/>
        <v>0</v>
      </c>
    </row>
    <row r="608" ht="15.6" customHeight="1" outlineLevel="2" spans="1:5">
      <c r="A608" s="93" t="s">
        <v>1076</v>
      </c>
      <c r="B608" s="94" t="s">
        <v>1077</v>
      </c>
      <c r="C608" s="95"/>
      <c r="D608" s="95"/>
      <c r="E608" s="95">
        <f t="shared" si="9"/>
        <v>0</v>
      </c>
    </row>
    <row r="609" ht="15.6" customHeight="1" outlineLevel="2" spans="1:5">
      <c r="A609" s="93" t="s">
        <v>1078</v>
      </c>
      <c r="B609" s="94" t="s">
        <v>1079</v>
      </c>
      <c r="C609" s="95">
        <v>2206</v>
      </c>
      <c r="D609" s="95"/>
      <c r="E609" s="95">
        <f t="shared" si="9"/>
        <v>-2206</v>
      </c>
    </row>
    <row r="610" outlineLevel="1" spans="1:5">
      <c r="A610" s="90" t="s">
        <v>1080</v>
      </c>
      <c r="B610" s="91" t="s">
        <v>1081</v>
      </c>
      <c r="C610" s="92">
        <f>SUM(C611:C616)</f>
        <v>198</v>
      </c>
      <c r="D610" s="92">
        <f>SUM(D611:D616)</f>
        <v>0</v>
      </c>
      <c r="E610" s="92">
        <f>SUM(E611:E616)</f>
        <v>-198</v>
      </c>
    </row>
    <row r="611" ht="15.6" customHeight="1" outlineLevel="2" spans="1:5">
      <c r="A611" s="93" t="s">
        <v>1082</v>
      </c>
      <c r="B611" s="94" t="s">
        <v>1083</v>
      </c>
      <c r="C611" s="95">
        <v>198</v>
      </c>
      <c r="D611" s="95"/>
      <c r="E611" s="95">
        <f t="shared" si="9"/>
        <v>-198</v>
      </c>
    </row>
    <row r="612" ht="15.6" customHeight="1" outlineLevel="2" spans="1:5">
      <c r="A612" s="93" t="s">
        <v>1084</v>
      </c>
      <c r="B612" s="94" t="s">
        <v>1085</v>
      </c>
      <c r="C612" s="95"/>
      <c r="D612" s="95"/>
      <c r="E612" s="95">
        <f t="shared" si="9"/>
        <v>0</v>
      </c>
    </row>
    <row r="613" ht="15.6" customHeight="1" outlineLevel="2" spans="1:5">
      <c r="A613" s="93" t="s">
        <v>1086</v>
      </c>
      <c r="B613" s="94" t="s">
        <v>1087</v>
      </c>
      <c r="C613" s="95"/>
      <c r="D613" s="95"/>
      <c r="E613" s="95">
        <f t="shared" si="9"/>
        <v>0</v>
      </c>
    </row>
    <row r="614" ht="15.6" customHeight="1" outlineLevel="2" spans="1:5">
      <c r="A614" s="93" t="s">
        <v>1088</v>
      </c>
      <c r="B614" s="94" t="s">
        <v>1089</v>
      </c>
      <c r="C614" s="95"/>
      <c r="D614" s="95"/>
      <c r="E614" s="95">
        <f t="shared" si="9"/>
        <v>0</v>
      </c>
    </row>
    <row r="615" ht="15.6" customHeight="1" outlineLevel="2" spans="1:5">
      <c r="A615" s="93" t="s">
        <v>1090</v>
      </c>
      <c r="B615" s="94" t="s">
        <v>1091</v>
      </c>
      <c r="C615" s="95"/>
      <c r="D615" s="95"/>
      <c r="E615" s="95">
        <f t="shared" si="9"/>
        <v>0</v>
      </c>
    </row>
    <row r="616" ht="15.6" customHeight="1" outlineLevel="2" spans="1:5">
      <c r="A616" s="93" t="s">
        <v>1092</v>
      </c>
      <c r="B616" s="94" t="s">
        <v>1093</v>
      </c>
      <c r="C616" s="95"/>
      <c r="D616" s="95"/>
      <c r="E616" s="95">
        <f t="shared" si="9"/>
        <v>0</v>
      </c>
    </row>
    <row r="617" outlineLevel="1" spans="1:5">
      <c r="A617" s="90" t="s">
        <v>1094</v>
      </c>
      <c r="B617" s="91" t="s">
        <v>1095</v>
      </c>
      <c r="C617" s="92">
        <f>SUM(C618:C624)</f>
        <v>1646</v>
      </c>
      <c r="D617" s="92">
        <f>SUM(D618:D624)</f>
        <v>0</v>
      </c>
      <c r="E617" s="92">
        <f>SUM(E618:E624)</f>
        <v>-1646</v>
      </c>
    </row>
    <row r="618" ht="15.6" customHeight="1" outlineLevel="2" spans="1:5">
      <c r="A618" s="93" t="s">
        <v>1096</v>
      </c>
      <c r="B618" s="94" t="s">
        <v>1097</v>
      </c>
      <c r="C618" s="95">
        <v>251</v>
      </c>
      <c r="D618" s="95"/>
      <c r="E618" s="95">
        <f t="shared" si="9"/>
        <v>-251</v>
      </c>
    </row>
    <row r="619" ht="15.6" customHeight="1" outlineLevel="2" spans="1:5">
      <c r="A619" s="93" t="s">
        <v>1098</v>
      </c>
      <c r="B619" s="94" t="s">
        <v>1099</v>
      </c>
      <c r="C619" s="95">
        <v>30</v>
      </c>
      <c r="D619" s="95"/>
      <c r="E619" s="95">
        <f t="shared" si="9"/>
        <v>-30</v>
      </c>
    </row>
    <row r="620" ht="15.6" customHeight="1" outlineLevel="2" spans="1:5">
      <c r="A620" s="93" t="s">
        <v>1100</v>
      </c>
      <c r="B620" s="94" t="s">
        <v>1101</v>
      </c>
      <c r="C620" s="95"/>
      <c r="D620" s="95"/>
      <c r="E620" s="95">
        <f t="shared" si="9"/>
        <v>0</v>
      </c>
    </row>
    <row r="621" ht="15.6" customHeight="1" outlineLevel="2" spans="1:5">
      <c r="A621" s="93" t="s">
        <v>1102</v>
      </c>
      <c r="B621" s="94" t="s">
        <v>1103</v>
      </c>
      <c r="C621" s="95"/>
      <c r="D621" s="95"/>
      <c r="E621" s="95">
        <f t="shared" si="9"/>
        <v>0</v>
      </c>
    </row>
    <row r="622" ht="15.6" customHeight="1" outlineLevel="2" spans="1:5">
      <c r="A622" s="93" t="s">
        <v>1104</v>
      </c>
      <c r="B622" s="94" t="s">
        <v>1105</v>
      </c>
      <c r="C622" s="95"/>
      <c r="D622" s="95"/>
      <c r="E622" s="95">
        <f t="shared" si="9"/>
        <v>0</v>
      </c>
    </row>
    <row r="623" ht="15.6" customHeight="1" outlineLevel="2" spans="1:5">
      <c r="A623" s="93" t="s">
        <v>1106</v>
      </c>
      <c r="B623" s="94" t="s">
        <v>1107</v>
      </c>
      <c r="C623" s="95">
        <v>1165</v>
      </c>
      <c r="D623" s="95"/>
      <c r="E623" s="95">
        <f t="shared" si="9"/>
        <v>-1165</v>
      </c>
    </row>
    <row r="624" ht="15.6" customHeight="1" outlineLevel="2" spans="1:5">
      <c r="A624" s="93" t="s">
        <v>1108</v>
      </c>
      <c r="B624" s="94" t="s">
        <v>1109</v>
      </c>
      <c r="C624" s="95">
        <v>200</v>
      </c>
      <c r="D624" s="95"/>
      <c r="E624" s="95">
        <f t="shared" si="9"/>
        <v>-200</v>
      </c>
    </row>
    <row r="625" outlineLevel="1" spans="1:5">
      <c r="A625" s="90" t="s">
        <v>1110</v>
      </c>
      <c r="B625" s="91" t="s">
        <v>1111</v>
      </c>
      <c r="C625" s="92">
        <f>SUM(C626:C633)</f>
        <v>2025</v>
      </c>
      <c r="D625" s="92">
        <f>SUM(D626:D633)</f>
        <v>0</v>
      </c>
      <c r="E625" s="92">
        <f>SUM(E626:E633)</f>
        <v>-2025</v>
      </c>
    </row>
    <row r="626" ht="15.6" customHeight="1" outlineLevel="2" spans="1:5">
      <c r="A626" s="93" t="s">
        <v>1112</v>
      </c>
      <c r="B626" s="94" t="s">
        <v>69</v>
      </c>
      <c r="C626" s="95">
        <v>126</v>
      </c>
      <c r="D626" s="95"/>
      <c r="E626" s="95">
        <f t="shared" si="9"/>
        <v>-126</v>
      </c>
    </row>
    <row r="627" ht="15.6" customHeight="1" outlineLevel="2" spans="1:5">
      <c r="A627" s="93" t="s">
        <v>1113</v>
      </c>
      <c r="B627" s="94" t="s">
        <v>71</v>
      </c>
      <c r="C627" s="95">
        <v>30</v>
      </c>
      <c r="D627" s="95"/>
      <c r="E627" s="95">
        <f t="shared" si="9"/>
        <v>-30</v>
      </c>
    </row>
    <row r="628" ht="15.6" customHeight="1" outlineLevel="2" spans="1:5">
      <c r="A628" s="93" t="s">
        <v>1114</v>
      </c>
      <c r="B628" s="94" t="s">
        <v>73</v>
      </c>
      <c r="C628" s="95"/>
      <c r="D628" s="95"/>
      <c r="E628" s="95">
        <f t="shared" si="9"/>
        <v>0</v>
      </c>
    </row>
    <row r="629" ht="15.6" customHeight="1" outlineLevel="2" spans="1:5">
      <c r="A629" s="93" t="s">
        <v>1115</v>
      </c>
      <c r="B629" s="94" t="s">
        <v>1116</v>
      </c>
      <c r="C629" s="95">
        <v>434</v>
      </c>
      <c r="D629" s="95"/>
      <c r="E629" s="95">
        <f t="shared" si="9"/>
        <v>-434</v>
      </c>
    </row>
    <row r="630" ht="15.6" customHeight="1" outlineLevel="2" spans="1:5">
      <c r="A630" s="93" t="s">
        <v>1117</v>
      </c>
      <c r="B630" s="94" t="s">
        <v>1118</v>
      </c>
      <c r="C630" s="95"/>
      <c r="D630" s="95"/>
      <c r="E630" s="95">
        <f t="shared" si="9"/>
        <v>0</v>
      </c>
    </row>
    <row r="631" ht="15.6" customHeight="1" outlineLevel="2" spans="1:5">
      <c r="A631" s="93" t="s">
        <v>1119</v>
      </c>
      <c r="B631" s="94" t="s">
        <v>1120</v>
      </c>
      <c r="C631" s="95"/>
      <c r="D631" s="95"/>
      <c r="E631" s="95">
        <f t="shared" si="9"/>
        <v>0</v>
      </c>
    </row>
    <row r="632" ht="15.6" customHeight="1" outlineLevel="2" spans="1:5">
      <c r="A632" s="93" t="s">
        <v>1121</v>
      </c>
      <c r="B632" s="94" t="s">
        <v>1122</v>
      </c>
      <c r="C632" s="95">
        <v>1310</v>
      </c>
      <c r="D632" s="95"/>
      <c r="E632" s="95">
        <f t="shared" si="9"/>
        <v>-1310</v>
      </c>
    </row>
    <row r="633" ht="15.6" customHeight="1" outlineLevel="2" spans="1:5">
      <c r="A633" s="93" t="s">
        <v>1123</v>
      </c>
      <c r="B633" s="94" t="s">
        <v>1124</v>
      </c>
      <c r="C633" s="95">
        <v>125</v>
      </c>
      <c r="D633" s="95"/>
      <c r="E633" s="95">
        <f t="shared" si="9"/>
        <v>-125</v>
      </c>
    </row>
    <row r="634" outlineLevel="1" spans="1:5">
      <c r="A634" s="90" t="s">
        <v>1125</v>
      </c>
      <c r="B634" s="91" t="s">
        <v>1126</v>
      </c>
      <c r="C634" s="92">
        <f>SUM(C635:C639)</f>
        <v>3</v>
      </c>
      <c r="D634" s="92">
        <f>SUM(D635:D639)</f>
        <v>0</v>
      </c>
      <c r="E634" s="92">
        <f>SUM(E635:E639)</f>
        <v>-3</v>
      </c>
    </row>
    <row r="635" ht="15.6" customHeight="1" outlineLevel="2" spans="1:5">
      <c r="A635" s="93" t="s">
        <v>1127</v>
      </c>
      <c r="B635" s="94" t="s">
        <v>69</v>
      </c>
      <c r="C635" s="95"/>
      <c r="D635" s="95"/>
      <c r="E635" s="95">
        <f t="shared" si="9"/>
        <v>0</v>
      </c>
    </row>
    <row r="636" ht="15.6" customHeight="1" outlineLevel="2" spans="1:5">
      <c r="A636" s="93" t="s">
        <v>1128</v>
      </c>
      <c r="B636" s="94" t="s">
        <v>71</v>
      </c>
      <c r="C636" s="95">
        <v>3</v>
      </c>
      <c r="D636" s="95"/>
      <c r="E636" s="95">
        <f t="shared" si="9"/>
        <v>-3</v>
      </c>
    </row>
    <row r="637" ht="15.6" customHeight="1" outlineLevel="2" spans="1:5">
      <c r="A637" s="93" t="s">
        <v>1129</v>
      </c>
      <c r="B637" s="94" t="s">
        <v>73</v>
      </c>
      <c r="C637" s="95"/>
      <c r="D637" s="95"/>
      <c r="E637" s="95">
        <f t="shared" si="9"/>
        <v>0</v>
      </c>
    </row>
    <row r="638" ht="15.6" customHeight="1" outlineLevel="2" spans="1:5">
      <c r="A638" s="93" t="s">
        <v>1130</v>
      </c>
      <c r="B638" s="94" t="s">
        <v>87</v>
      </c>
      <c r="C638" s="95"/>
      <c r="D638" s="95"/>
      <c r="E638" s="95">
        <f t="shared" si="9"/>
        <v>0</v>
      </c>
    </row>
    <row r="639" ht="15.6" customHeight="1" outlineLevel="2" spans="1:5">
      <c r="A639" s="93" t="s">
        <v>1131</v>
      </c>
      <c r="B639" s="94" t="s">
        <v>1132</v>
      </c>
      <c r="C639" s="95"/>
      <c r="D639" s="95"/>
      <c r="E639" s="95">
        <f t="shared" si="9"/>
        <v>0</v>
      </c>
    </row>
    <row r="640" outlineLevel="1" spans="1:5">
      <c r="A640" s="90" t="s">
        <v>1133</v>
      </c>
      <c r="B640" s="91" t="s">
        <v>1134</v>
      </c>
      <c r="C640" s="92">
        <f>SUM(C641:C642)</f>
        <v>4744</v>
      </c>
      <c r="D640" s="92">
        <f>SUM(D641:D642)</f>
        <v>0</v>
      </c>
      <c r="E640" s="92">
        <f>SUM(E641:E642)</f>
        <v>-4744</v>
      </c>
    </row>
    <row r="641" ht="15.6" customHeight="1" outlineLevel="2" spans="1:5">
      <c r="A641" s="93" t="s">
        <v>1135</v>
      </c>
      <c r="B641" s="94" t="s">
        <v>1136</v>
      </c>
      <c r="C641" s="95">
        <v>262</v>
      </c>
      <c r="D641" s="95"/>
      <c r="E641" s="95">
        <f t="shared" si="9"/>
        <v>-262</v>
      </c>
    </row>
    <row r="642" ht="15.6" customHeight="1" outlineLevel="2" spans="1:5">
      <c r="A642" s="93" t="s">
        <v>1137</v>
      </c>
      <c r="B642" s="94" t="s">
        <v>1138</v>
      </c>
      <c r="C642" s="95">
        <v>4482</v>
      </c>
      <c r="D642" s="95"/>
      <c r="E642" s="95">
        <f t="shared" si="9"/>
        <v>-4482</v>
      </c>
    </row>
    <row r="643" outlineLevel="1" spans="1:5">
      <c r="A643" s="90" t="s">
        <v>1139</v>
      </c>
      <c r="B643" s="91" t="s">
        <v>1140</v>
      </c>
      <c r="C643" s="92">
        <f>SUM(C644:C645)</f>
        <v>90</v>
      </c>
      <c r="D643" s="92">
        <f>SUM(D644:D645)</f>
        <v>0</v>
      </c>
      <c r="E643" s="92">
        <f>SUM(E644:E645)</f>
        <v>-90</v>
      </c>
    </row>
    <row r="644" ht="15.6" customHeight="1" outlineLevel="2" spans="1:5">
      <c r="A644" s="93" t="s">
        <v>1141</v>
      </c>
      <c r="B644" s="94" t="s">
        <v>1142</v>
      </c>
      <c r="C644" s="95">
        <v>90</v>
      </c>
      <c r="D644" s="95"/>
      <c r="E644" s="95">
        <f t="shared" si="9"/>
        <v>-90</v>
      </c>
    </row>
    <row r="645" ht="15.6" customHeight="1" outlineLevel="2" spans="1:5">
      <c r="A645" s="93" t="s">
        <v>1143</v>
      </c>
      <c r="B645" s="94" t="s">
        <v>1144</v>
      </c>
      <c r="C645" s="95"/>
      <c r="D645" s="95"/>
      <c r="E645" s="95">
        <f t="shared" si="9"/>
        <v>0</v>
      </c>
    </row>
    <row r="646" outlineLevel="1" spans="1:5">
      <c r="A646" s="90" t="s">
        <v>1145</v>
      </c>
      <c r="B646" s="91" t="s">
        <v>1146</v>
      </c>
      <c r="C646" s="92">
        <f>SUM(C647:C648)</f>
        <v>0</v>
      </c>
      <c r="D646" s="92">
        <f>SUM(D647:D648)</f>
        <v>0</v>
      </c>
      <c r="E646" s="92">
        <f>SUM(E647:E648)</f>
        <v>0</v>
      </c>
    </row>
    <row r="647" ht="15.6" customHeight="1" outlineLevel="2" spans="1:5">
      <c r="A647" s="93" t="s">
        <v>1147</v>
      </c>
      <c r="B647" s="94" t="s">
        <v>1148</v>
      </c>
      <c r="C647" s="95"/>
      <c r="D647" s="95"/>
      <c r="E647" s="95">
        <f t="shared" si="9"/>
        <v>0</v>
      </c>
    </row>
    <row r="648" ht="15.6" customHeight="1" outlineLevel="2" spans="1:5">
      <c r="A648" s="93" t="s">
        <v>1149</v>
      </c>
      <c r="B648" s="94" t="s">
        <v>1150</v>
      </c>
      <c r="C648" s="95"/>
      <c r="D648" s="95"/>
      <c r="E648" s="95">
        <f t="shared" ref="E648:E711" si="10">D648-C648</f>
        <v>0</v>
      </c>
    </row>
    <row r="649" outlineLevel="1" spans="1:5">
      <c r="A649" s="90" t="s">
        <v>1151</v>
      </c>
      <c r="B649" s="91" t="s">
        <v>1152</v>
      </c>
      <c r="C649" s="92">
        <f>SUM(C650:C651)</f>
        <v>0</v>
      </c>
      <c r="D649" s="92">
        <f>SUM(D650:D651)</f>
        <v>0</v>
      </c>
      <c r="E649" s="92">
        <f>SUM(E650:E651)</f>
        <v>0</v>
      </c>
    </row>
    <row r="650" ht="15.6" customHeight="1" outlineLevel="2" spans="1:5">
      <c r="A650" s="93" t="s">
        <v>1153</v>
      </c>
      <c r="B650" s="94" t="s">
        <v>1154</v>
      </c>
      <c r="C650" s="95"/>
      <c r="D650" s="95"/>
      <c r="E650" s="95">
        <f t="shared" si="10"/>
        <v>0</v>
      </c>
    </row>
    <row r="651" ht="15.6" customHeight="1" outlineLevel="2" spans="1:5">
      <c r="A651" s="93" t="s">
        <v>1155</v>
      </c>
      <c r="B651" s="94" t="s">
        <v>1156</v>
      </c>
      <c r="C651" s="95"/>
      <c r="D651" s="95"/>
      <c r="E651" s="95">
        <f t="shared" si="10"/>
        <v>0</v>
      </c>
    </row>
    <row r="652" outlineLevel="1" spans="1:5">
      <c r="A652" s="90" t="s">
        <v>1157</v>
      </c>
      <c r="B652" s="91" t="s">
        <v>1158</v>
      </c>
      <c r="C652" s="92">
        <f>SUM(C653:C654)</f>
        <v>0</v>
      </c>
      <c r="D652" s="92">
        <f>SUM(D653:D654)</f>
        <v>0</v>
      </c>
      <c r="E652" s="92">
        <f>SUM(E653:E654)</f>
        <v>0</v>
      </c>
    </row>
    <row r="653" ht="15.6" customHeight="1" outlineLevel="2" spans="1:5">
      <c r="A653" s="93" t="s">
        <v>1159</v>
      </c>
      <c r="B653" s="94" t="s">
        <v>1160</v>
      </c>
      <c r="C653" s="95"/>
      <c r="D653" s="95"/>
      <c r="E653" s="95">
        <f t="shared" si="10"/>
        <v>0</v>
      </c>
    </row>
    <row r="654" ht="15.6" customHeight="1" outlineLevel="2" spans="1:5">
      <c r="A654" s="93" t="s">
        <v>1161</v>
      </c>
      <c r="B654" s="94" t="s">
        <v>1162</v>
      </c>
      <c r="C654" s="95"/>
      <c r="D654" s="95"/>
      <c r="E654" s="95">
        <f t="shared" si="10"/>
        <v>0</v>
      </c>
    </row>
    <row r="655" outlineLevel="1" spans="1:5">
      <c r="A655" s="90" t="s">
        <v>1163</v>
      </c>
      <c r="B655" s="91" t="s">
        <v>1164</v>
      </c>
      <c r="C655" s="92">
        <f>SUM(C656:C658)</f>
        <v>11824</v>
      </c>
      <c r="D655" s="92">
        <f>SUM(D656:D658)</f>
        <v>0</v>
      </c>
      <c r="E655" s="92">
        <f>SUM(E656:E658)</f>
        <v>-11824</v>
      </c>
    </row>
    <row r="656" ht="15.6" customHeight="1" outlineLevel="2" spans="1:5">
      <c r="A656" s="93" t="s">
        <v>1165</v>
      </c>
      <c r="B656" s="94" t="s">
        <v>1166</v>
      </c>
      <c r="C656" s="95"/>
      <c r="D656" s="95"/>
      <c r="E656" s="95">
        <f t="shared" si="10"/>
        <v>0</v>
      </c>
    </row>
    <row r="657" ht="15.6" customHeight="1" outlineLevel="2" spans="1:5">
      <c r="A657" s="93" t="s">
        <v>1167</v>
      </c>
      <c r="B657" s="94" t="s">
        <v>1168</v>
      </c>
      <c r="C657" s="95">
        <v>8601</v>
      </c>
      <c r="D657" s="95"/>
      <c r="E657" s="95">
        <f t="shared" si="10"/>
        <v>-8601</v>
      </c>
    </row>
    <row r="658" ht="15.6" customHeight="1" outlineLevel="2" spans="1:5">
      <c r="A658" s="93" t="s">
        <v>1169</v>
      </c>
      <c r="B658" s="94" t="s">
        <v>1170</v>
      </c>
      <c r="C658" s="95">
        <v>3223</v>
      </c>
      <c r="D658" s="95"/>
      <c r="E658" s="95">
        <f t="shared" si="10"/>
        <v>-3223</v>
      </c>
    </row>
    <row r="659" outlineLevel="1" spans="1:5">
      <c r="A659" s="90" t="s">
        <v>1171</v>
      </c>
      <c r="B659" s="91" t="s">
        <v>1172</v>
      </c>
      <c r="C659" s="92">
        <f>SUM(C660:C662)</f>
        <v>0</v>
      </c>
      <c r="D659" s="92">
        <f>SUM(D660:D662)</f>
        <v>0</v>
      </c>
      <c r="E659" s="92">
        <f>SUM(E660:E662)</f>
        <v>0</v>
      </c>
    </row>
    <row r="660" ht="15.6" customHeight="1" outlineLevel="2" spans="1:5">
      <c r="A660" s="93" t="s">
        <v>1173</v>
      </c>
      <c r="B660" s="94" t="s">
        <v>1174</v>
      </c>
      <c r="C660" s="95"/>
      <c r="D660" s="95"/>
      <c r="E660" s="95">
        <f t="shared" si="10"/>
        <v>0</v>
      </c>
    </row>
    <row r="661" ht="15.6" customHeight="1" outlineLevel="2" spans="1:5">
      <c r="A661" s="93" t="s">
        <v>1175</v>
      </c>
      <c r="B661" s="94" t="s">
        <v>1176</v>
      </c>
      <c r="C661" s="95"/>
      <c r="D661" s="95"/>
      <c r="E661" s="95">
        <f t="shared" si="10"/>
        <v>0</v>
      </c>
    </row>
    <row r="662" ht="15.6" customHeight="1" outlineLevel="2" spans="1:5">
      <c r="A662" s="93" t="s">
        <v>1177</v>
      </c>
      <c r="B662" s="94" t="s">
        <v>1178</v>
      </c>
      <c r="C662" s="95"/>
      <c r="D662" s="95"/>
      <c r="E662" s="95">
        <f t="shared" si="10"/>
        <v>0</v>
      </c>
    </row>
    <row r="663" outlineLevel="1" spans="1:5">
      <c r="A663" s="90" t="s">
        <v>1179</v>
      </c>
      <c r="B663" s="91" t="s">
        <v>1180</v>
      </c>
      <c r="C663" s="92">
        <f>SUM(C664:C670)</f>
        <v>946</v>
      </c>
      <c r="D663" s="92">
        <f>SUM(D664:D670)</f>
        <v>0</v>
      </c>
      <c r="E663" s="92">
        <f>SUM(E664:E670)</f>
        <v>-946</v>
      </c>
    </row>
    <row r="664" ht="15.6" customHeight="1" outlineLevel="2" spans="1:5">
      <c r="A664" s="93" t="s">
        <v>1181</v>
      </c>
      <c r="B664" s="94" t="s">
        <v>69</v>
      </c>
      <c r="C664" s="95">
        <v>136</v>
      </c>
      <c r="D664" s="95"/>
      <c r="E664" s="95">
        <f t="shared" si="10"/>
        <v>-136</v>
      </c>
    </row>
    <row r="665" ht="15.6" customHeight="1" outlineLevel="2" spans="1:5">
      <c r="A665" s="93" t="s">
        <v>1182</v>
      </c>
      <c r="B665" s="94" t="s">
        <v>71</v>
      </c>
      <c r="C665" s="95">
        <v>60</v>
      </c>
      <c r="D665" s="95"/>
      <c r="E665" s="95">
        <f t="shared" si="10"/>
        <v>-60</v>
      </c>
    </row>
    <row r="666" ht="15.6" customHeight="1" outlineLevel="2" spans="1:5">
      <c r="A666" s="93" t="s">
        <v>1183</v>
      </c>
      <c r="B666" s="94" t="s">
        <v>73</v>
      </c>
      <c r="C666" s="95"/>
      <c r="D666" s="95"/>
      <c r="E666" s="95">
        <f t="shared" si="10"/>
        <v>0</v>
      </c>
    </row>
    <row r="667" ht="15.6" customHeight="1" outlineLevel="2" spans="1:5">
      <c r="A667" s="93" t="s">
        <v>1184</v>
      </c>
      <c r="B667" s="94" t="s">
        <v>1185</v>
      </c>
      <c r="C667" s="95">
        <v>750</v>
      </c>
      <c r="D667" s="95"/>
      <c r="E667" s="95">
        <f t="shared" si="10"/>
        <v>-750</v>
      </c>
    </row>
    <row r="668" ht="15.6" customHeight="1" outlineLevel="2" spans="1:5">
      <c r="A668" s="93" t="s">
        <v>1186</v>
      </c>
      <c r="B668" s="94" t="s">
        <v>1187</v>
      </c>
      <c r="C668" s="95"/>
      <c r="D668" s="95"/>
      <c r="E668" s="95">
        <f t="shared" si="10"/>
        <v>0</v>
      </c>
    </row>
    <row r="669" ht="15.6" customHeight="1" outlineLevel="2" spans="1:5">
      <c r="A669" s="93" t="s">
        <v>1188</v>
      </c>
      <c r="B669" s="94" t="s">
        <v>87</v>
      </c>
      <c r="C669" s="95"/>
      <c r="D669" s="95"/>
      <c r="E669" s="95">
        <f t="shared" si="10"/>
        <v>0</v>
      </c>
    </row>
    <row r="670" ht="15.6" customHeight="1" outlineLevel="2" spans="1:5">
      <c r="A670" s="93" t="s">
        <v>1189</v>
      </c>
      <c r="B670" s="94" t="s">
        <v>1190</v>
      </c>
      <c r="C670" s="95"/>
      <c r="D670" s="95"/>
      <c r="E670" s="95">
        <f t="shared" si="10"/>
        <v>0</v>
      </c>
    </row>
    <row r="671" outlineLevel="1" spans="1:5">
      <c r="A671" s="90" t="s">
        <v>1191</v>
      </c>
      <c r="B671" s="91" t="s">
        <v>1192</v>
      </c>
      <c r="C671" s="92">
        <f>SUM(C672:C673)</f>
        <v>21</v>
      </c>
      <c r="D671" s="92">
        <f>SUM(D672:D673)</f>
        <v>0</v>
      </c>
      <c r="E671" s="92">
        <f>SUM(E672:E673)</f>
        <v>-21</v>
      </c>
    </row>
    <row r="672" ht="15.6" customHeight="1" outlineLevel="2" spans="1:5">
      <c r="A672" s="93" t="s">
        <v>1193</v>
      </c>
      <c r="B672" s="94" t="s">
        <v>1194</v>
      </c>
      <c r="C672" s="95">
        <v>21</v>
      </c>
      <c r="D672" s="95"/>
      <c r="E672" s="95">
        <f t="shared" si="10"/>
        <v>-21</v>
      </c>
    </row>
    <row r="673" ht="15.6" customHeight="1" outlineLevel="2" spans="1:5">
      <c r="A673" s="93" t="s">
        <v>1195</v>
      </c>
      <c r="B673" s="94" t="s">
        <v>1196</v>
      </c>
      <c r="C673" s="95"/>
      <c r="D673" s="95"/>
      <c r="E673" s="95">
        <f t="shared" si="10"/>
        <v>0</v>
      </c>
    </row>
    <row r="674" outlineLevel="1" spans="1:5">
      <c r="A674" s="90" t="s">
        <v>1197</v>
      </c>
      <c r="B674" s="91" t="s">
        <v>1198</v>
      </c>
      <c r="C674" s="92">
        <f>SUM(C675)</f>
        <v>102</v>
      </c>
      <c r="D674" s="92">
        <f>SUM(D675)</f>
        <v>0</v>
      </c>
      <c r="E674" s="92">
        <f>SUM(E675)</f>
        <v>-102</v>
      </c>
    </row>
    <row r="675" ht="15.6" customHeight="1" outlineLevel="2" spans="1:5">
      <c r="A675" s="93" t="s">
        <v>1199</v>
      </c>
      <c r="B675" s="94" t="s">
        <v>1198</v>
      </c>
      <c r="C675" s="95">
        <v>102</v>
      </c>
      <c r="D675" s="95"/>
      <c r="E675" s="95">
        <f t="shared" si="10"/>
        <v>-102</v>
      </c>
    </row>
    <row r="676" spans="1:5">
      <c r="A676" s="87" t="s">
        <v>1200</v>
      </c>
      <c r="B676" s="88" t="s">
        <v>1201</v>
      </c>
      <c r="C676" s="89">
        <f>SUM(C677,C682,C697,C701,C713,C716,C720,C725,C729,C733,C736,C745,C747)</f>
        <v>15275</v>
      </c>
      <c r="D676" s="89">
        <f>SUM(D677,D682,D697,D701,D713,D716,D720,D725,D729,D733,D736,D745,D747)</f>
        <v>0</v>
      </c>
      <c r="E676" s="89">
        <f>SUM(E677,E682,E697,E701,E713,E716,E720,E725,E729,E733,E736,E745,E747)</f>
        <v>-15275</v>
      </c>
    </row>
    <row r="677" outlineLevel="1" spans="1:5">
      <c r="A677" s="90" t="s">
        <v>1202</v>
      </c>
      <c r="B677" s="91" t="s">
        <v>1203</v>
      </c>
      <c r="C677" s="92">
        <f>SUM(C678:C681)</f>
        <v>498</v>
      </c>
      <c r="D677" s="92">
        <f>SUM(D678:D681)</f>
        <v>0</v>
      </c>
      <c r="E677" s="92">
        <f>SUM(E678:E681)</f>
        <v>-498</v>
      </c>
    </row>
    <row r="678" ht="15.6" customHeight="1" outlineLevel="2" spans="1:5">
      <c r="A678" s="93" t="s">
        <v>1204</v>
      </c>
      <c r="B678" s="94" t="s">
        <v>69</v>
      </c>
      <c r="C678" s="95">
        <v>421</v>
      </c>
      <c r="D678" s="95"/>
      <c r="E678" s="95">
        <f t="shared" si="10"/>
        <v>-421</v>
      </c>
    </row>
    <row r="679" ht="15.6" customHeight="1" outlineLevel="2" spans="1:5">
      <c r="A679" s="93" t="s">
        <v>1205</v>
      </c>
      <c r="B679" s="94" t="s">
        <v>71</v>
      </c>
      <c r="C679" s="95">
        <v>77</v>
      </c>
      <c r="D679" s="95"/>
      <c r="E679" s="95">
        <f t="shared" si="10"/>
        <v>-77</v>
      </c>
    </row>
    <row r="680" ht="15.6" customHeight="1" outlineLevel="2" spans="1:5">
      <c r="A680" s="93" t="s">
        <v>1206</v>
      </c>
      <c r="B680" s="94" t="s">
        <v>73</v>
      </c>
      <c r="C680" s="95"/>
      <c r="D680" s="95"/>
      <c r="E680" s="95">
        <f t="shared" si="10"/>
        <v>0</v>
      </c>
    </row>
    <row r="681" ht="15.6" customHeight="1" outlineLevel="2" spans="1:5">
      <c r="A681" s="93" t="s">
        <v>1207</v>
      </c>
      <c r="B681" s="94" t="s">
        <v>1208</v>
      </c>
      <c r="C681" s="95"/>
      <c r="D681" s="95"/>
      <c r="E681" s="95">
        <f t="shared" si="10"/>
        <v>0</v>
      </c>
    </row>
    <row r="682" outlineLevel="1" spans="1:5">
      <c r="A682" s="90" t="s">
        <v>1209</v>
      </c>
      <c r="B682" s="91" t="s">
        <v>1210</v>
      </c>
      <c r="C682" s="92">
        <f>SUM(C683:C696)</f>
        <v>0</v>
      </c>
      <c r="D682" s="92">
        <f>SUM(D683:D696)</f>
        <v>0</v>
      </c>
      <c r="E682" s="92">
        <f>SUM(E683:E696)</f>
        <v>0</v>
      </c>
    </row>
    <row r="683" ht="15.6" customHeight="1" outlineLevel="2" spans="1:5">
      <c r="A683" s="93" t="s">
        <v>1211</v>
      </c>
      <c r="B683" s="94" t="s">
        <v>1212</v>
      </c>
      <c r="C683" s="95"/>
      <c r="D683" s="95"/>
      <c r="E683" s="95">
        <f t="shared" si="10"/>
        <v>0</v>
      </c>
    </row>
    <row r="684" ht="15.6" customHeight="1" outlineLevel="2" spans="1:5">
      <c r="A684" s="93" t="s">
        <v>1213</v>
      </c>
      <c r="B684" s="94" t="s">
        <v>1214</v>
      </c>
      <c r="C684" s="95"/>
      <c r="D684" s="95"/>
      <c r="E684" s="95">
        <f t="shared" si="10"/>
        <v>0</v>
      </c>
    </row>
    <row r="685" ht="15.6" customHeight="1" outlineLevel="2" spans="1:5">
      <c r="A685" s="93" t="s">
        <v>1215</v>
      </c>
      <c r="B685" s="94" t="s">
        <v>1216</v>
      </c>
      <c r="C685" s="95"/>
      <c r="D685" s="95"/>
      <c r="E685" s="95">
        <f t="shared" si="10"/>
        <v>0</v>
      </c>
    </row>
    <row r="686" ht="15.6" customHeight="1" outlineLevel="2" spans="1:5">
      <c r="A686" s="93" t="s">
        <v>1217</v>
      </c>
      <c r="B686" s="94" t="s">
        <v>1218</v>
      </c>
      <c r="C686" s="95"/>
      <c r="D686" s="95"/>
      <c r="E686" s="95">
        <f t="shared" si="10"/>
        <v>0</v>
      </c>
    </row>
    <row r="687" ht="15.6" customHeight="1" outlineLevel="2" spans="1:5">
      <c r="A687" s="93" t="s">
        <v>1219</v>
      </c>
      <c r="B687" s="94" t="s">
        <v>1220</v>
      </c>
      <c r="C687" s="95"/>
      <c r="D687" s="95"/>
      <c r="E687" s="95">
        <f t="shared" si="10"/>
        <v>0</v>
      </c>
    </row>
    <row r="688" ht="15.6" customHeight="1" outlineLevel="2" spans="1:5">
      <c r="A688" s="93" t="s">
        <v>1221</v>
      </c>
      <c r="B688" s="94" t="s">
        <v>1222</v>
      </c>
      <c r="C688" s="95"/>
      <c r="D688" s="95"/>
      <c r="E688" s="95">
        <f t="shared" si="10"/>
        <v>0</v>
      </c>
    </row>
    <row r="689" ht="15.6" customHeight="1" outlineLevel="2" spans="1:5">
      <c r="A689" s="93" t="s">
        <v>1223</v>
      </c>
      <c r="B689" s="94" t="s">
        <v>1224</v>
      </c>
      <c r="C689" s="95"/>
      <c r="D689" s="95"/>
      <c r="E689" s="95">
        <f t="shared" si="10"/>
        <v>0</v>
      </c>
    </row>
    <row r="690" ht="15.6" customHeight="1" outlineLevel="2" spans="1:5">
      <c r="A690" s="93" t="s">
        <v>1225</v>
      </c>
      <c r="B690" s="94" t="s">
        <v>1226</v>
      </c>
      <c r="C690" s="95"/>
      <c r="D690" s="95"/>
      <c r="E690" s="95">
        <f t="shared" si="10"/>
        <v>0</v>
      </c>
    </row>
    <row r="691" ht="15.6" customHeight="1" outlineLevel="2" spans="1:5">
      <c r="A691" s="93" t="s">
        <v>1227</v>
      </c>
      <c r="B691" s="94" t="s">
        <v>1228</v>
      </c>
      <c r="C691" s="95"/>
      <c r="D691" s="95"/>
      <c r="E691" s="95">
        <f t="shared" si="10"/>
        <v>0</v>
      </c>
    </row>
    <row r="692" ht="15.6" customHeight="1" outlineLevel="2" spans="1:5">
      <c r="A692" s="93" t="s">
        <v>1229</v>
      </c>
      <c r="B692" s="94" t="s">
        <v>1230</v>
      </c>
      <c r="C692" s="95"/>
      <c r="D692" s="95"/>
      <c r="E692" s="95">
        <f t="shared" si="10"/>
        <v>0</v>
      </c>
    </row>
    <row r="693" ht="15.6" customHeight="1" outlineLevel="2" spans="1:5">
      <c r="A693" s="93" t="s">
        <v>1231</v>
      </c>
      <c r="B693" s="94" t="s">
        <v>1232</v>
      </c>
      <c r="C693" s="95"/>
      <c r="D693" s="95"/>
      <c r="E693" s="95">
        <f t="shared" si="10"/>
        <v>0</v>
      </c>
    </row>
    <row r="694" ht="15.6" customHeight="1" outlineLevel="2" spans="1:5">
      <c r="A694" s="93" t="s">
        <v>1233</v>
      </c>
      <c r="B694" s="94" t="s">
        <v>1234</v>
      </c>
      <c r="C694" s="95"/>
      <c r="D694" s="95"/>
      <c r="E694" s="95">
        <f t="shared" si="10"/>
        <v>0</v>
      </c>
    </row>
    <row r="695" ht="15.6" customHeight="1" outlineLevel="2" spans="1:5">
      <c r="A695" s="93" t="s">
        <v>1235</v>
      </c>
      <c r="B695" s="94" t="s">
        <v>1236</v>
      </c>
      <c r="C695" s="95"/>
      <c r="D695" s="95"/>
      <c r="E695" s="95">
        <f t="shared" si="10"/>
        <v>0</v>
      </c>
    </row>
    <row r="696" ht="15.6" customHeight="1" outlineLevel="2" spans="1:5">
      <c r="A696" s="93" t="s">
        <v>1237</v>
      </c>
      <c r="B696" s="94" t="s">
        <v>1238</v>
      </c>
      <c r="C696" s="95"/>
      <c r="D696" s="95"/>
      <c r="E696" s="95">
        <f t="shared" si="10"/>
        <v>0</v>
      </c>
    </row>
    <row r="697" outlineLevel="1" spans="1:5">
      <c r="A697" s="90" t="s">
        <v>1239</v>
      </c>
      <c r="B697" s="91" t="s">
        <v>1240</v>
      </c>
      <c r="C697" s="92">
        <f>SUM(C698:C700)</f>
        <v>3892</v>
      </c>
      <c r="D697" s="92">
        <f>SUM(D698:D700)</f>
        <v>0</v>
      </c>
      <c r="E697" s="92">
        <f>SUM(E698:E700)</f>
        <v>-3892</v>
      </c>
    </row>
    <row r="698" ht="15.6" customHeight="1" outlineLevel="2" spans="1:5">
      <c r="A698" s="93" t="s">
        <v>1241</v>
      </c>
      <c r="B698" s="94" t="s">
        <v>1242</v>
      </c>
      <c r="C698" s="95">
        <v>298</v>
      </c>
      <c r="D698" s="95"/>
      <c r="E698" s="95">
        <f t="shared" si="10"/>
        <v>-298</v>
      </c>
    </row>
    <row r="699" ht="15.6" customHeight="1" outlineLevel="2" spans="1:5">
      <c r="A699" s="93" t="s">
        <v>1243</v>
      </c>
      <c r="B699" s="94" t="s">
        <v>1244</v>
      </c>
      <c r="C699" s="95">
        <v>2569</v>
      </c>
      <c r="D699" s="95"/>
      <c r="E699" s="95">
        <f t="shared" si="10"/>
        <v>-2569</v>
      </c>
    </row>
    <row r="700" ht="15.6" customHeight="1" outlineLevel="2" spans="1:5">
      <c r="A700" s="93" t="s">
        <v>1245</v>
      </c>
      <c r="B700" s="94" t="s">
        <v>1246</v>
      </c>
      <c r="C700" s="95">
        <v>1025</v>
      </c>
      <c r="D700" s="95"/>
      <c r="E700" s="95">
        <f t="shared" si="10"/>
        <v>-1025</v>
      </c>
    </row>
    <row r="701" outlineLevel="1" spans="1:5">
      <c r="A701" s="90" t="s">
        <v>1247</v>
      </c>
      <c r="B701" s="91" t="s">
        <v>1248</v>
      </c>
      <c r="C701" s="92">
        <f>SUM(C702:C712)</f>
        <v>5240</v>
      </c>
      <c r="D701" s="92">
        <f>SUM(D702:D712)</f>
        <v>0</v>
      </c>
      <c r="E701" s="92">
        <f>SUM(E702:E712)</f>
        <v>-5240</v>
      </c>
    </row>
    <row r="702" ht="15.6" customHeight="1" outlineLevel="2" spans="1:5">
      <c r="A702" s="93" t="s">
        <v>1249</v>
      </c>
      <c r="B702" s="94" t="s">
        <v>1250</v>
      </c>
      <c r="C702" s="95"/>
      <c r="D702" s="95"/>
      <c r="E702" s="95">
        <f t="shared" si="10"/>
        <v>0</v>
      </c>
    </row>
    <row r="703" ht="15.6" customHeight="1" outlineLevel="2" spans="1:5">
      <c r="A703" s="93" t="s">
        <v>1251</v>
      </c>
      <c r="B703" s="94" t="s">
        <v>1252</v>
      </c>
      <c r="C703" s="95">
        <v>256</v>
      </c>
      <c r="D703" s="95"/>
      <c r="E703" s="95">
        <f t="shared" si="10"/>
        <v>-256</v>
      </c>
    </row>
    <row r="704" ht="15.6" customHeight="1" outlineLevel="2" spans="1:5">
      <c r="A704" s="93" t="s">
        <v>1253</v>
      </c>
      <c r="B704" s="94" t="s">
        <v>1254</v>
      </c>
      <c r="C704" s="95"/>
      <c r="D704" s="95"/>
      <c r="E704" s="95">
        <f t="shared" si="10"/>
        <v>0</v>
      </c>
    </row>
    <row r="705" ht="15.6" customHeight="1" outlineLevel="2" spans="1:5">
      <c r="A705" s="93" t="s">
        <v>1255</v>
      </c>
      <c r="B705" s="94" t="s">
        <v>1256</v>
      </c>
      <c r="C705" s="95"/>
      <c r="D705" s="95"/>
      <c r="E705" s="95">
        <f t="shared" si="10"/>
        <v>0</v>
      </c>
    </row>
    <row r="706" ht="15.6" customHeight="1" outlineLevel="2" spans="1:5">
      <c r="A706" s="93" t="s">
        <v>1257</v>
      </c>
      <c r="B706" s="94" t="s">
        <v>1258</v>
      </c>
      <c r="C706" s="95"/>
      <c r="D706" s="95"/>
      <c r="E706" s="95">
        <f t="shared" si="10"/>
        <v>0</v>
      </c>
    </row>
    <row r="707" ht="15.6" customHeight="1" outlineLevel="2" spans="1:5">
      <c r="A707" s="93" t="s">
        <v>1259</v>
      </c>
      <c r="B707" s="94" t="s">
        <v>1260</v>
      </c>
      <c r="C707" s="95"/>
      <c r="D707" s="95"/>
      <c r="E707" s="95">
        <f t="shared" si="10"/>
        <v>0</v>
      </c>
    </row>
    <row r="708" ht="15.6" customHeight="1" outlineLevel="2" spans="1:5">
      <c r="A708" s="93" t="s">
        <v>1261</v>
      </c>
      <c r="B708" s="94" t="s">
        <v>1262</v>
      </c>
      <c r="C708" s="95"/>
      <c r="D708" s="95"/>
      <c r="E708" s="95">
        <f t="shared" si="10"/>
        <v>0</v>
      </c>
    </row>
    <row r="709" ht="15.6" customHeight="1" outlineLevel="2" spans="1:5">
      <c r="A709" s="93" t="s">
        <v>1263</v>
      </c>
      <c r="B709" s="94" t="s">
        <v>1264</v>
      </c>
      <c r="C709" s="95">
        <v>682</v>
      </c>
      <c r="D709" s="95"/>
      <c r="E709" s="95">
        <f t="shared" si="10"/>
        <v>-682</v>
      </c>
    </row>
    <row r="710" ht="15.6" customHeight="1" outlineLevel="2" spans="1:5">
      <c r="A710" s="93" t="s">
        <v>1265</v>
      </c>
      <c r="B710" s="94" t="s">
        <v>1266</v>
      </c>
      <c r="C710" s="95">
        <v>2300</v>
      </c>
      <c r="D710" s="95"/>
      <c r="E710" s="95">
        <f t="shared" si="10"/>
        <v>-2300</v>
      </c>
    </row>
    <row r="711" ht="15.6" customHeight="1" outlineLevel="2" spans="1:5">
      <c r="A711" s="93" t="s">
        <v>1267</v>
      </c>
      <c r="B711" s="94" t="s">
        <v>1268</v>
      </c>
      <c r="C711" s="95">
        <v>635</v>
      </c>
      <c r="D711" s="95"/>
      <c r="E711" s="95">
        <f t="shared" si="10"/>
        <v>-635</v>
      </c>
    </row>
    <row r="712" ht="15.6" customHeight="1" outlineLevel="2" spans="1:5">
      <c r="A712" s="93" t="s">
        <v>1269</v>
      </c>
      <c r="B712" s="94" t="s">
        <v>1270</v>
      </c>
      <c r="C712" s="95">
        <v>1367</v>
      </c>
      <c r="D712" s="95"/>
      <c r="E712" s="95">
        <f t="shared" ref="E712:E775" si="11">D712-C712</f>
        <v>-1367</v>
      </c>
    </row>
    <row r="713" outlineLevel="1" spans="1:5">
      <c r="A713" s="90" t="s">
        <v>1271</v>
      </c>
      <c r="B713" s="91" t="s">
        <v>1272</v>
      </c>
      <c r="C713" s="92">
        <f>SUM(C714:C715)</f>
        <v>0</v>
      </c>
      <c r="D713" s="92">
        <f>SUM(D714:D715)</f>
        <v>0</v>
      </c>
      <c r="E713" s="92">
        <f>SUM(E714:E715)</f>
        <v>0</v>
      </c>
    </row>
    <row r="714" ht="15.6" customHeight="1" outlineLevel="2" spans="1:5">
      <c r="A714" s="93" t="s">
        <v>1273</v>
      </c>
      <c r="B714" s="94" t="s">
        <v>1274</v>
      </c>
      <c r="C714" s="95"/>
      <c r="D714" s="95"/>
      <c r="E714" s="95">
        <f t="shared" si="11"/>
        <v>0</v>
      </c>
    </row>
    <row r="715" ht="15.6" customHeight="1" outlineLevel="2" spans="1:5">
      <c r="A715" s="93" t="s">
        <v>1275</v>
      </c>
      <c r="B715" s="94" t="s">
        <v>1276</v>
      </c>
      <c r="C715" s="95"/>
      <c r="D715" s="95"/>
      <c r="E715" s="95">
        <f t="shared" si="11"/>
        <v>0</v>
      </c>
    </row>
    <row r="716" outlineLevel="1" spans="1:5">
      <c r="A716" s="90" t="s">
        <v>1277</v>
      </c>
      <c r="B716" s="91" t="s">
        <v>1278</v>
      </c>
      <c r="C716" s="92">
        <f>SUM(C717:C719)</f>
        <v>476</v>
      </c>
      <c r="D716" s="92">
        <f>SUM(D717:D719)</f>
        <v>0</v>
      </c>
      <c r="E716" s="92">
        <f>SUM(E717:E719)</f>
        <v>-476</v>
      </c>
    </row>
    <row r="717" ht="15.6" customHeight="1" outlineLevel="2" spans="1:5">
      <c r="A717" s="93" t="s">
        <v>1279</v>
      </c>
      <c r="B717" s="94" t="s">
        <v>1280</v>
      </c>
      <c r="C717" s="95">
        <v>125</v>
      </c>
      <c r="D717" s="95"/>
      <c r="E717" s="95">
        <f t="shared" si="11"/>
        <v>-125</v>
      </c>
    </row>
    <row r="718" ht="15.6" customHeight="1" outlineLevel="2" spans="1:5">
      <c r="A718" s="93" t="s">
        <v>1281</v>
      </c>
      <c r="B718" s="94" t="s">
        <v>1282</v>
      </c>
      <c r="C718" s="95"/>
      <c r="D718" s="95"/>
      <c r="E718" s="95">
        <f t="shared" si="11"/>
        <v>0</v>
      </c>
    </row>
    <row r="719" ht="15.6" customHeight="1" outlineLevel="2" spans="1:5">
      <c r="A719" s="93" t="s">
        <v>1283</v>
      </c>
      <c r="B719" s="94" t="s">
        <v>1284</v>
      </c>
      <c r="C719" s="95">
        <v>351</v>
      </c>
      <c r="D719" s="95"/>
      <c r="E719" s="95">
        <f t="shared" si="11"/>
        <v>-351</v>
      </c>
    </row>
    <row r="720" outlineLevel="1" spans="1:5">
      <c r="A720" s="90" t="s">
        <v>1285</v>
      </c>
      <c r="B720" s="91" t="s">
        <v>1286</v>
      </c>
      <c r="C720" s="92">
        <f>SUM(C721:C724)</f>
        <v>315</v>
      </c>
      <c r="D720" s="92">
        <f>SUM(D721:D724)</f>
        <v>0</v>
      </c>
      <c r="E720" s="92">
        <f>SUM(E721:E724)</f>
        <v>-315</v>
      </c>
    </row>
    <row r="721" ht="15.6" customHeight="1" outlineLevel="2" spans="1:5">
      <c r="A721" s="93" t="s">
        <v>1287</v>
      </c>
      <c r="B721" s="94" t="s">
        <v>1288</v>
      </c>
      <c r="C721" s="95">
        <v>315</v>
      </c>
      <c r="D721" s="95"/>
      <c r="E721" s="95">
        <f t="shared" si="11"/>
        <v>-315</v>
      </c>
    </row>
    <row r="722" ht="15.6" customHeight="1" outlineLevel="2" spans="1:5">
      <c r="A722" s="93" t="s">
        <v>1289</v>
      </c>
      <c r="B722" s="94" t="s">
        <v>1290</v>
      </c>
      <c r="C722" s="95"/>
      <c r="D722" s="95"/>
      <c r="E722" s="95">
        <f t="shared" si="11"/>
        <v>0</v>
      </c>
    </row>
    <row r="723" ht="15.6" customHeight="1" outlineLevel="2" spans="1:5">
      <c r="A723" s="93" t="s">
        <v>1291</v>
      </c>
      <c r="B723" s="94" t="s">
        <v>1292</v>
      </c>
      <c r="C723" s="95"/>
      <c r="D723" s="95"/>
      <c r="E723" s="95">
        <f t="shared" si="11"/>
        <v>0</v>
      </c>
    </row>
    <row r="724" ht="15.6" customHeight="1" outlineLevel="2" spans="1:5">
      <c r="A724" s="93" t="s">
        <v>1293</v>
      </c>
      <c r="B724" s="94" t="s">
        <v>1294</v>
      </c>
      <c r="C724" s="95"/>
      <c r="D724" s="95"/>
      <c r="E724" s="95">
        <f t="shared" si="11"/>
        <v>0</v>
      </c>
    </row>
    <row r="725" outlineLevel="1" spans="1:5">
      <c r="A725" s="90" t="s">
        <v>1295</v>
      </c>
      <c r="B725" s="91" t="s">
        <v>1296</v>
      </c>
      <c r="C725" s="92">
        <f>SUM(C726:C728)</f>
        <v>3564</v>
      </c>
      <c r="D725" s="92">
        <f>SUM(D726:D728)</f>
        <v>0</v>
      </c>
      <c r="E725" s="92">
        <f>SUM(E726:E728)</f>
        <v>-3564</v>
      </c>
    </row>
    <row r="726" ht="15.6" customHeight="1" outlineLevel="2" spans="1:5">
      <c r="A726" s="93" t="s">
        <v>1297</v>
      </c>
      <c r="B726" s="94" t="s">
        <v>1298</v>
      </c>
      <c r="C726" s="95"/>
      <c r="D726" s="95"/>
      <c r="E726" s="95">
        <f t="shared" si="11"/>
        <v>0</v>
      </c>
    </row>
    <row r="727" ht="15.6" customHeight="1" outlineLevel="2" spans="1:5">
      <c r="A727" s="93" t="s">
        <v>1299</v>
      </c>
      <c r="B727" s="94" t="s">
        <v>1300</v>
      </c>
      <c r="C727" s="95">
        <v>3564</v>
      </c>
      <c r="D727" s="95"/>
      <c r="E727" s="95">
        <f t="shared" si="11"/>
        <v>-3564</v>
      </c>
    </row>
    <row r="728" ht="15.6" customHeight="1" outlineLevel="2" spans="1:5">
      <c r="A728" s="93" t="s">
        <v>1301</v>
      </c>
      <c r="B728" s="94" t="s">
        <v>1302</v>
      </c>
      <c r="C728" s="95"/>
      <c r="D728" s="95"/>
      <c r="E728" s="95">
        <f t="shared" si="11"/>
        <v>0</v>
      </c>
    </row>
    <row r="729" outlineLevel="1" spans="1:5">
      <c r="A729" s="90" t="s">
        <v>1303</v>
      </c>
      <c r="B729" s="91" t="s">
        <v>1304</v>
      </c>
      <c r="C729" s="92">
        <f>SUM(C730:C732)</f>
        <v>200</v>
      </c>
      <c r="D729" s="92">
        <f>SUM(D730:D732)</f>
        <v>0</v>
      </c>
      <c r="E729" s="92">
        <f>SUM(E730:E732)</f>
        <v>-200</v>
      </c>
    </row>
    <row r="730" ht="15.6" customHeight="1" outlineLevel="2" spans="1:5">
      <c r="A730" s="93" t="s">
        <v>1305</v>
      </c>
      <c r="B730" s="94" t="s">
        <v>1306</v>
      </c>
      <c r="C730" s="95">
        <v>200</v>
      </c>
      <c r="D730" s="95"/>
      <c r="E730" s="95">
        <f t="shared" si="11"/>
        <v>-200</v>
      </c>
    </row>
    <row r="731" ht="15.6" customHeight="1" outlineLevel="2" spans="1:5">
      <c r="A731" s="93" t="s">
        <v>1307</v>
      </c>
      <c r="B731" s="94" t="s">
        <v>1308</v>
      </c>
      <c r="C731" s="95"/>
      <c r="D731" s="95"/>
      <c r="E731" s="95">
        <f t="shared" si="11"/>
        <v>0</v>
      </c>
    </row>
    <row r="732" ht="15.6" customHeight="1" outlineLevel="2" spans="1:5">
      <c r="A732" s="93" t="s">
        <v>1309</v>
      </c>
      <c r="B732" s="94" t="s">
        <v>1310</v>
      </c>
      <c r="C732" s="95"/>
      <c r="D732" s="95"/>
      <c r="E732" s="95">
        <f t="shared" si="11"/>
        <v>0</v>
      </c>
    </row>
    <row r="733" outlineLevel="1" spans="1:5">
      <c r="A733" s="90" t="s">
        <v>1311</v>
      </c>
      <c r="B733" s="91" t="s">
        <v>1312</v>
      </c>
      <c r="C733" s="92">
        <f>SUM(C734:C735)</f>
        <v>45</v>
      </c>
      <c r="D733" s="92">
        <f>SUM(D734:D735)</f>
        <v>0</v>
      </c>
      <c r="E733" s="92">
        <f>SUM(E734:E735)</f>
        <v>-45</v>
      </c>
    </row>
    <row r="734" ht="15.6" customHeight="1" outlineLevel="2" spans="1:5">
      <c r="A734" s="93" t="s">
        <v>1313</v>
      </c>
      <c r="B734" s="94" t="s">
        <v>1314</v>
      </c>
      <c r="C734" s="95">
        <v>45</v>
      </c>
      <c r="D734" s="95"/>
      <c r="E734" s="95">
        <f t="shared" si="11"/>
        <v>-45</v>
      </c>
    </row>
    <row r="735" ht="15.6" customHeight="1" outlineLevel="2" spans="1:5">
      <c r="A735" s="93" t="s">
        <v>1315</v>
      </c>
      <c r="B735" s="94" t="s">
        <v>1316</v>
      </c>
      <c r="C735" s="95"/>
      <c r="D735" s="95"/>
      <c r="E735" s="95">
        <f t="shared" si="11"/>
        <v>0</v>
      </c>
    </row>
    <row r="736" outlineLevel="1" spans="1:5">
      <c r="A736" s="90" t="s">
        <v>1317</v>
      </c>
      <c r="B736" s="91" t="s">
        <v>1318</v>
      </c>
      <c r="C736" s="92">
        <f>SUM(C737:C744)</f>
        <v>125</v>
      </c>
      <c r="D736" s="92">
        <f>SUM(D737:D744)</f>
        <v>0</v>
      </c>
      <c r="E736" s="92">
        <f>SUM(E737:E744)</f>
        <v>-125</v>
      </c>
    </row>
    <row r="737" ht="15.6" customHeight="1" outlineLevel="2" spans="1:5">
      <c r="A737" s="93" t="s">
        <v>1319</v>
      </c>
      <c r="B737" s="94" t="s">
        <v>69</v>
      </c>
      <c r="C737" s="95">
        <v>125</v>
      </c>
      <c r="D737" s="95"/>
      <c r="E737" s="95">
        <f t="shared" si="11"/>
        <v>-125</v>
      </c>
    </row>
    <row r="738" ht="15.6" customHeight="1" outlineLevel="2" spans="1:5">
      <c r="A738" s="93" t="s">
        <v>1320</v>
      </c>
      <c r="B738" s="94" t="s">
        <v>71</v>
      </c>
      <c r="C738" s="95"/>
      <c r="D738" s="95"/>
      <c r="E738" s="95">
        <f t="shared" si="11"/>
        <v>0</v>
      </c>
    </row>
    <row r="739" ht="15.6" customHeight="1" outlineLevel="2" spans="1:5">
      <c r="A739" s="93" t="s">
        <v>1321</v>
      </c>
      <c r="B739" s="94" t="s">
        <v>73</v>
      </c>
      <c r="C739" s="95"/>
      <c r="D739" s="95"/>
      <c r="E739" s="95">
        <f t="shared" si="11"/>
        <v>0</v>
      </c>
    </row>
    <row r="740" ht="15.6" customHeight="1" outlineLevel="2" spans="1:5">
      <c r="A740" s="93" t="s">
        <v>1322</v>
      </c>
      <c r="B740" s="94" t="s">
        <v>170</v>
      </c>
      <c r="C740" s="95"/>
      <c r="D740" s="95"/>
      <c r="E740" s="95">
        <f t="shared" si="11"/>
        <v>0</v>
      </c>
    </row>
    <row r="741" ht="15.6" customHeight="1" outlineLevel="2" spans="1:5">
      <c r="A741" s="93" t="s">
        <v>1323</v>
      </c>
      <c r="B741" s="94" t="s">
        <v>1324</v>
      </c>
      <c r="C741" s="95"/>
      <c r="D741" s="95"/>
      <c r="E741" s="95">
        <f t="shared" si="11"/>
        <v>0</v>
      </c>
    </row>
    <row r="742" ht="15.6" customHeight="1" outlineLevel="2" spans="1:5">
      <c r="A742" s="93" t="s">
        <v>1325</v>
      </c>
      <c r="B742" s="94" t="s">
        <v>1326</v>
      </c>
      <c r="C742" s="95"/>
      <c r="D742" s="95"/>
      <c r="E742" s="95">
        <f t="shared" si="11"/>
        <v>0</v>
      </c>
    </row>
    <row r="743" ht="15.6" customHeight="1" outlineLevel="2" spans="1:5">
      <c r="A743" s="93" t="s">
        <v>1327</v>
      </c>
      <c r="B743" s="94" t="s">
        <v>87</v>
      </c>
      <c r="C743" s="95"/>
      <c r="D743" s="95"/>
      <c r="E743" s="95">
        <f t="shared" si="11"/>
        <v>0</v>
      </c>
    </row>
    <row r="744" ht="15.6" customHeight="1" outlineLevel="2" spans="1:5">
      <c r="A744" s="93" t="s">
        <v>1328</v>
      </c>
      <c r="B744" s="94" t="s">
        <v>1329</v>
      </c>
      <c r="C744" s="95"/>
      <c r="D744" s="95"/>
      <c r="E744" s="95">
        <f t="shared" si="11"/>
        <v>0</v>
      </c>
    </row>
    <row r="745" outlineLevel="1" spans="1:5">
      <c r="A745" s="90" t="s">
        <v>1330</v>
      </c>
      <c r="B745" s="91" t="s">
        <v>1331</v>
      </c>
      <c r="C745" s="92">
        <f>SUM(C746)</f>
        <v>920</v>
      </c>
      <c r="D745" s="92">
        <f>SUM(D746)</f>
        <v>0</v>
      </c>
      <c r="E745" s="92">
        <f>SUM(E746)</f>
        <v>-920</v>
      </c>
    </row>
    <row r="746" ht="15.6" customHeight="1" outlineLevel="2" spans="1:5">
      <c r="A746" s="93" t="s">
        <v>1332</v>
      </c>
      <c r="B746" s="94" t="s">
        <v>1331</v>
      </c>
      <c r="C746" s="95">
        <v>920</v>
      </c>
      <c r="D746" s="95"/>
      <c r="E746" s="95">
        <f t="shared" si="11"/>
        <v>-920</v>
      </c>
    </row>
    <row r="747" outlineLevel="1" spans="1:5">
      <c r="A747" s="90" t="s">
        <v>1333</v>
      </c>
      <c r="B747" s="91" t="s">
        <v>1334</v>
      </c>
      <c r="C747" s="92">
        <f>SUM(C748)</f>
        <v>0</v>
      </c>
      <c r="D747" s="92">
        <f>SUM(D748)</f>
        <v>0</v>
      </c>
      <c r="E747" s="92">
        <f>SUM(E748)</f>
        <v>0</v>
      </c>
    </row>
    <row r="748" ht="15.6" customHeight="1" outlineLevel="2" spans="1:5">
      <c r="A748" s="93" t="s">
        <v>1335</v>
      </c>
      <c r="B748" s="94" t="s">
        <v>1334</v>
      </c>
      <c r="C748" s="95"/>
      <c r="D748" s="95"/>
      <c r="E748" s="95">
        <f t="shared" si="11"/>
        <v>0</v>
      </c>
    </row>
    <row r="749" spans="1:5">
      <c r="A749" s="87" t="s">
        <v>1336</v>
      </c>
      <c r="B749" s="88" t="s">
        <v>1337</v>
      </c>
      <c r="C749" s="89">
        <f>SUM(C750,C760,C764,C773,C780,C787,C793,C796,C799,C801,C803,C809,C811,C813,C824)</f>
        <v>4608</v>
      </c>
      <c r="D749" s="89">
        <f>SUM(D750,D760,D764,D773,D780,D787,D793,D796,D799,D801,D803,D809,D811,D813,D824)</f>
        <v>0</v>
      </c>
      <c r="E749" s="89">
        <f>SUM(E750,E760,E764,E773,E780,E787,E793,E796,E799,E801,E803,E809,E811,E813,E824)</f>
        <v>-4608</v>
      </c>
    </row>
    <row r="750" outlineLevel="1" spans="1:5">
      <c r="A750" s="90" t="s">
        <v>1338</v>
      </c>
      <c r="B750" s="91" t="s">
        <v>1339</v>
      </c>
      <c r="C750" s="92">
        <f>SUM(C751:C759)</f>
        <v>0</v>
      </c>
      <c r="D750" s="92">
        <f>SUM(D751:D759)</f>
        <v>0</v>
      </c>
      <c r="E750" s="92">
        <f>SUM(E751:E759)</f>
        <v>0</v>
      </c>
    </row>
    <row r="751" ht="15.6" customHeight="1" outlineLevel="2" spans="1:5">
      <c r="A751" s="93" t="s">
        <v>1340</v>
      </c>
      <c r="B751" s="94" t="s">
        <v>69</v>
      </c>
      <c r="C751" s="95"/>
      <c r="D751" s="95"/>
      <c r="E751" s="95">
        <f t="shared" si="11"/>
        <v>0</v>
      </c>
    </row>
    <row r="752" ht="15.6" customHeight="1" outlineLevel="2" spans="1:5">
      <c r="A752" s="93" t="s">
        <v>1341</v>
      </c>
      <c r="B752" s="94" t="s">
        <v>71</v>
      </c>
      <c r="C752" s="95"/>
      <c r="D752" s="95"/>
      <c r="E752" s="95">
        <f t="shared" si="11"/>
        <v>0</v>
      </c>
    </row>
    <row r="753" ht="15.6" customHeight="1" outlineLevel="2" spans="1:5">
      <c r="A753" s="93" t="s">
        <v>1342</v>
      </c>
      <c r="B753" s="94" t="s">
        <v>73</v>
      </c>
      <c r="C753" s="95"/>
      <c r="D753" s="95"/>
      <c r="E753" s="95">
        <f t="shared" si="11"/>
        <v>0</v>
      </c>
    </row>
    <row r="754" ht="15.6" customHeight="1" outlineLevel="2" spans="1:5">
      <c r="A754" s="93" t="s">
        <v>1343</v>
      </c>
      <c r="B754" s="94" t="s">
        <v>1344</v>
      </c>
      <c r="C754" s="95"/>
      <c r="D754" s="95"/>
      <c r="E754" s="95">
        <f t="shared" si="11"/>
        <v>0</v>
      </c>
    </row>
    <row r="755" ht="15.6" customHeight="1" outlineLevel="2" spans="1:5">
      <c r="A755" s="93" t="s">
        <v>1345</v>
      </c>
      <c r="B755" s="94" t="s">
        <v>1346</v>
      </c>
      <c r="C755" s="95"/>
      <c r="D755" s="95"/>
      <c r="E755" s="95">
        <f t="shared" si="11"/>
        <v>0</v>
      </c>
    </row>
    <row r="756" ht="15.6" customHeight="1" outlineLevel="2" spans="1:5">
      <c r="A756" s="93" t="s">
        <v>1347</v>
      </c>
      <c r="B756" s="94" t="s">
        <v>1348</v>
      </c>
      <c r="C756" s="95"/>
      <c r="D756" s="95"/>
      <c r="E756" s="95">
        <f t="shared" si="11"/>
        <v>0</v>
      </c>
    </row>
    <row r="757" ht="15.6" customHeight="1" outlineLevel="2" spans="1:5">
      <c r="A757" s="93" t="s">
        <v>1349</v>
      </c>
      <c r="B757" s="94" t="s">
        <v>1350</v>
      </c>
      <c r="C757" s="95"/>
      <c r="D757" s="95"/>
      <c r="E757" s="95">
        <f t="shared" si="11"/>
        <v>0</v>
      </c>
    </row>
    <row r="758" ht="15.6" customHeight="1" outlineLevel="2" spans="1:5">
      <c r="A758" s="93" t="s">
        <v>1351</v>
      </c>
      <c r="B758" s="94" t="s">
        <v>1352</v>
      </c>
      <c r="C758" s="95"/>
      <c r="D758" s="95"/>
      <c r="E758" s="95">
        <f t="shared" si="11"/>
        <v>0</v>
      </c>
    </row>
    <row r="759" ht="15.6" customHeight="1" outlineLevel="2" spans="1:5">
      <c r="A759" s="93" t="s">
        <v>1353</v>
      </c>
      <c r="B759" s="94" t="s">
        <v>1354</v>
      </c>
      <c r="C759" s="95"/>
      <c r="D759" s="95"/>
      <c r="E759" s="95">
        <f t="shared" si="11"/>
        <v>0</v>
      </c>
    </row>
    <row r="760" outlineLevel="1" spans="1:5">
      <c r="A760" s="90" t="s">
        <v>1355</v>
      </c>
      <c r="B760" s="91" t="s">
        <v>1356</v>
      </c>
      <c r="C760" s="92">
        <f>SUM(C761:C763)</f>
        <v>0</v>
      </c>
      <c r="D760" s="92">
        <f>SUM(D761:D763)</f>
        <v>0</v>
      </c>
      <c r="E760" s="92">
        <f>SUM(E761:E763)</f>
        <v>0</v>
      </c>
    </row>
    <row r="761" ht="15.6" customHeight="1" outlineLevel="2" spans="1:5">
      <c r="A761" s="93" t="s">
        <v>1357</v>
      </c>
      <c r="B761" s="94" t="s">
        <v>1358</v>
      </c>
      <c r="C761" s="95"/>
      <c r="D761" s="95"/>
      <c r="E761" s="95">
        <f t="shared" si="11"/>
        <v>0</v>
      </c>
    </row>
    <row r="762" ht="15.6" customHeight="1" outlineLevel="2" spans="1:5">
      <c r="A762" s="93" t="s">
        <v>1359</v>
      </c>
      <c r="B762" s="94" t="s">
        <v>1360</v>
      </c>
      <c r="C762" s="95"/>
      <c r="D762" s="95"/>
      <c r="E762" s="95">
        <f t="shared" si="11"/>
        <v>0</v>
      </c>
    </row>
    <row r="763" ht="15.6" customHeight="1" outlineLevel="2" spans="1:5">
      <c r="A763" s="93" t="s">
        <v>1361</v>
      </c>
      <c r="B763" s="94" t="s">
        <v>1362</v>
      </c>
      <c r="C763" s="95"/>
      <c r="D763" s="95"/>
      <c r="E763" s="95">
        <f t="shared" si="11"/>
        <v>0</v>
      </c>
    </row>
    <row r="764" outlineLevel="1" spans="1:5">
      <c r="A764" s="90" t="s">
        <v>1363</v>
      </c>
      <c r="B764" s="91" t="s">
        <v>1364</v>
      </c>
      <c r="C764" s="92">
        <f>SUM(C765:C772)</f>
        <v>4608</v>
      </c>
      <c r="D764" s="92">
        <f>SUM(D765:D772)</f>
        <v>0</v>
      </c>
      <c r="E764" s="92">
        <f>SUM(E765:E772)</f>
        <v>-4608</v>
      </c>
    </row>
    <row r="765" ht="15.6" customHeight="1" outlineLevel="2" spans="1:5">
      <c r="A765" s="93" t="s">
        <v>1365</v>
      </c>
      <c r="B765" s="94" t="s">
        <v>1366</v>
      </c>
      <c r="C765" s="95"/>
      <c r="D765" s="95"/>
      <c r="E765" s="95">
        <f t="shared" si="11"/>
        <v>0</v>
      </c>
    </row>
    <row r="766" ht="15.6" customHeight="1" outlineLevel="2" spans="1:5">
      <c r="A766" s="93" t="s">
        <v>1367</v>
      </c>
      <c r="B766" s="94" t="s">
        <v>1368</v>
      </c>
      <c r="C766" s="95">
        <v>4608</v>
      </c>
      <c r="D766" s="95"/>
      <c r="E766" s="95">
        <f t="shared" si="11"/>
        <v>-4608</v>
      </c>
    </row>
    <row r="767" ht="15.6" customHeight="1" outlineLevel="2" spans="1:5">
      <c r="A767" s="93" t="s">
        <v>1369</v>
      </c>
      <c r="B767" s="94" t="s">
        <v>1370</v>
      </c>
      <c r="C767" s="95"/>
      <c r="D767" s="95"/>
      <c r="E767" s="95">
        <f t="shared" si="11"/>
        <v>0</v>
      </c>
    </row>
    <row r="768" ht="15.6" customHeight="1" outlineLevel="2" spans="1:5">
      <c r="A768" s="93" t="s">
        <v>1371</v>
      </c>
      <c r="B768" s="94" t="s">
        <v>1372</v>
      </c>
      <c r="C768" s="95"/>
      <c r="D768" s="95"/>
      <c r="E768" s="95">
        <f t="shared" si="11"/>
        <v>0</v>
      </c>
    </row>
    <row r="769" ht="15.6" customHeight="1" outlineLevel="2" spans="1:5">
      <c r="A769" s="93" t="s">
        <v>1373</v>
      </c>
      <c r="B769" s="94" t="s">
        <v>1374</v>
      </c>
      <c r="C769" s="95"/>
      <c r="D769" s="95"/>
      <c r="E769" s="95">
        <f t="shared" si="11"/>
        <v>0</v>
      </c>
    </row>
    <row r="770" ht="15.6" customHeight="1" outlineLevel="2" spans="1:5">
      <c r="A770" s="93" t="s">
        <v>1375</v>
      </c>
      <c r="B770" s="94" t="s">
        <v>1376</v>
      </c>
      <c r="C770" s="95"/>
      <c r="D770" s="95"/>
      <c r="E770" s="95">
        <f t="shared" si="11"/>
        <v>0</v>
      </c>
    </row>
    <row r="771" ht="15.6" customHeight="1" outlineLevel="2" spans="1:5">
      <c r="A771" s="93" t="s">
        <v>1377</v>
      </c>
      <c r="B771" s="94" t="s">
        <v>1378</v>
      </c>
      <c r="C771" s="95"/>
      <c r="D771" s="95"/>
      <c r="E771" s="95">
        <f t="shared" si="11"/>
        <v>0</v>
      </c>
    </row>
    <row r="772" ht="15.6" customHeight="1" outlineLevel="2" spans="1:5">
      <c r="A772" s="93" t="s">
        <v>1379</v>
      </c>
      <c r="B772" s="94" t="s">
        <v>1380</v>
      </c>
      <c r="C772" s="95"/>
      <c r="D772" s="95"/>
      <c r="E772" s="95">
        <f t="shared" si="11"/>
        <v>0</v>
      </c>
    </row>
    <row r="773" outlineLevel="1" spans="1:5">
      <c r="A773" s="90" t="s">
        <v>1381</v>
      </c>
      <c r="B773" s="91" t="s">
        <v>1382</v>
      </c>
      <c r="C773" s="92">
        <f>SUM(C774:C779)</f>
        <v>0</v>
      </c>
      <c r="D773" s="92">
        <f>SUM(D774:D779)</f>
        <v>0</v>
      </c>
      <c r="E773" s="92">
        <f>SUM(E774:E779)</f>
        <v>0</v>
      </c>
    </row>
    <row r="774" ht="15.6" customHeight="1" outlineLevel="2" spans="1:5">
      <c r="A774" s="93" t="s">
        <v>1383</v>
      </c>
      <c r="B774" s="94" t="s">
        <v>1384</v>
      </c>
      <c r="C774" s="95"/>
      <c r="D774" s="95"/>
      <c r="E774" s="95">
        <f t="shared" si="11"/>
        <v>0</v>
      </c>
    </row>
    <row r="775" ht="15.6" customHeight="1" outlineLevel="2" spans="1:5">
      <c r="A775" s="93" t="s">
        <v>1385</v>
      </c>
      <c r="B775" s="94" t="s">
        <v>1386</v>
      </c>
      <c r="C775" s="95"/>
      <c r="D775" s="95"/>
      <c r="E775" s="95">
        <f t="shared" si="11"/>
        <v>0</v>
      </c>
    </row>
    <row r="776" ht="15.6" customHeight="1" outlineLevel="2" spans="1:5">
      <c r="A776" s="93" t="s">
        <v>1387</v>
      </c>
      <c r="B776" s="94" t="s">
        <v>1388</v>
      </c>
      <c r="C776" s="95"/>
      <c r="D776" s="95"/>
      <c r="E776" s="95">
        <f t="shared" ref="E776:E839" si="12">D776-C776</f>
        <v>0</v>
      </c>
    </row>
    <row r="777" ht="15.6" customHeight="1" outlineLevel="2" spans="1:5">
      <c r="A777" s="93" t="s">
        <v>1389</v>
      </c>
      <c r="B777" s="94" t="s">
        <v>1390</v>
      </c>
      <c r="C777" s="95"/>
      <c r="D777" s="95"/>
      <c r="E777" s="95">
        <f t="shared" si="12"/>
        <v>0</v>
      </c>
    </row>
    <row r="778" ht="15.6" customHeight="1" outlineLevel="2" spans="1:5">
      <c r="A778" s="93" t="s">
        <v>1391</v>
      </c>
      <c r="B778" s="94" t="s">
        <v>1392</v>
      </c>
      <c r="C778" s="95"/>
      <c r="D778" s="95"/>
      <c r="E778" s="95">
        <f t="shared" si="12"/>
        <v>0</v>
      </c>
    </row>
    <row r="779" ht="15.6" customHeight="1" outlineLevel="2" spans="1:5">
      <c r="A779" s="93" t="s">
        <v>1393</v>
      </c>
      <c r="B779" s="94" t="s">
        <v>1394</v>
      </c>
      <c r="C779" s="95"/>
      <c r="D779" s="95"/>
      <c r="E779" s="95">
        <f t="shared" si="12"/>
        <v>0</v>
      </c>
    </row>
    <row r="780" outlineLevel="1" spans="1:5">
      <c r="A780" s="90" t="s">
        <v>1395</v>
      </c>
      <c r="B780" s="91" t="s">
        <v>1396</v>
      </c>
      <c r="C780" s="92">
        <f>SUM(C781:C786)</f>
        <v>0</v>
      </c>
      <c r="D780" s="92">
        <f>SUM(D781:D786)</f>
        <v>0</v>
      </c>
      <c r="E780" s="92">
        <f>SUM(E781:E786)</f>
        <v>0</v>
      </c>
    </row>
    <row r="781" ht="15.6" customHeight="1" outlineLevel="2" spans="1:5">
      <c r="A781" s="93" t="s">
        <v>1397</v>
      </c>
      <c r="B781" s="94" t="s">
        <v>1398</v>
      </c>
      <c r="C781" s="95"/>
      <c r="D781" s="95"/>
      <c r="E781" s="95">
        <f t="shared" si="12"/>
        <v>0</v>
      </c>
    </row>
    <row r="782" ht="15.6" customHeight="1" outlineLevel="2" spans="1:5">
      <c r="A782" s="93" t="s">
        <v>1399</v>
      </c>
      <c r="B782" s="94" t="s">
        <v>1400</v>
      </c>
      <c r="C782" s="95"/>
      <c r="D782" s="95"/>
      <c r="E782" s="95">
        <f t="shared" si="12"/>
        <v>0</v>
      </c>
    </row>
    <row r="783" ht="15.6" customHeight="1" outlineLevel="2" spans="1:5">
      <c r="A783" s="93" t="s">
        <v>1401</v>
      </c>
      <c r="B783" s="94" t="s">
        <v>1402</v>
      </c>
      <c r="C783" s="95"/>
      <c r="D783" s="95"/>
      <c r="E783" s="95">
        <f t="shared" si="12"/>
        <v>0</v>
      </c>
    </row>
    <row r="784" ht="15.6" customHeight="1" outlineLevel="2" spans="1:5">
      <c r="A784" s="93" t="s">
        <v>1403</v>
      </c>
      <c r="B784" s="94" t="s">
        <v>1404</v>
      </c>
      <c r="C784" s="95"/>
      <c r="D784" s="95"/>
      <c r="E784" s="95">
        <f t="shared" si="12"/>
        <v>0</v>
      </c>
    </row>
    <row r="785" ht="15.6" customHeight="1" outlineLevel="2" spans="1:5">
      <c r="A785" s="93" t="s">
        <v>1405</v>
      </c>
      <c r="B785" s="94" t="s">
        <v>1406</v>
      </c>
      <c r="C785" s="95"/>
      <c r="D785" s="95"/>
      <c r="E785" s="95">
        <f t="shared" si="12"/>
        <v>0</v>
      </c>
    </row>
    <row r="786" ht="15.6" customHeight="1" outlineLevel="2" spans="1:5">
      <c r="A786" s="93" t="s">
        <v>1407</v>
      </c>
      <c r="B786" s="94" t="s">
        <v>1408</v>
      </c>
      <c r="C786" s="95"/>
      <c r="D786" s="95"/>
      <c r="E786" s="95">
        <f t="shared" si="12"/>
        <v>0</v>
      </c>
    </row>
    <row r="787" outlineLevel="1" spans="1:5">
      <c r="A787" s="90" t="s">
        <v>1409</v>
      </c>
      <c r="B787" s="91" t="s">
        <v>1410</v>
      </c>
      <c r="C787" s="92">
        <f>SUM(C788:C792)</f>
        <v>0</v>
      </c>
      <c r="D787" s="92">
        <f>SUM(D788:D792)</f>
        <v>0</v>
      </c>
      <c r="E787" s="92">
        <f>SUM(E788:E792)</f>
        <v>0</v>
      </c>
    </row>
    <row r="788" ht="15.6" customHeight="1" outlineLevel="2" spans="1:5">
      <c r="A788" s="93" t="s">
        <v>1411</v>
      </c>
      <c r="B788" s="94" t="s">
        <v>1412</v>
      </c>
      <c r="C788" s="95"/>
      <c r="D788" s="95"/>
      <c r="E788" s="95">
        <f t="shared" si="12"/>
        <v>0</v>
      </c>
    </row>
    <row r="789" ht="15.6" customHeight="1" outlineLevel="2" spans="1:5">
      <c r="A789" s="93" t="s">
        <v>1413</v>
      </c>
      <c r="B789" s="94" t="s">
        <v>1414</v>
      </c>
      <c r="C789" s="95"/>
      <c r="D789" s="95"/>
      <c r="E789" s="95">
        <f t="shared" si="12"/>
        <v>0</v>
      </c>
    </row>
    <row r="790" ht="15.6" customHeight="1" outlineLevel="2" spans="1:5">
      <c r="A790" s="93" t="s">
        <v>1415</v>
      </c>
      <c r="B790" s="94" t="s">
        <v>1416</v>
      </c>
      <c r="C790" s="95"/>
      <c r="D790" s="95"/>
      <c r="E790" s="95">
        <f t="shared" si="12"/>
        <v>0</v>
      </c>
    </row>
    <row r="791" ht="15.6" customHeight="1" outlineLevel="2" spans="1:5">
      <c r="A791" s="93" t="s">
        <v>1417</v>
      </c>
      <c r="B791" s="94" t="s">
        <v>1418</v>
      </c>
      <c r="C791" s="95"/>
      <c r="D791" s="95"/>
      <c r="E791" s="95">
        <f t="shared" si="12"/>
        <v>0</v>
      </c>
    </row>
    <row r="792" ht="15.6" customHeight="1" outlineLevel="2" spans="1:5">
      <c r="A792" s="93" t="s">
        <v>1419</v>
      </c>
      <c r="B792" s="94" t="s">
        <v>1420</v>
      </c>
      <c r="C792" s="95"/>
      <c r="D792" s="95"/>
      <c r="E792" s="95">
        <f t="shared" si="12"/>
        <v>0</v>
      </c>
    </row>
    <row r="793" outlineLevel="1" spans="1:5">
      <c r="A793" s="90" t="s">
        <v>1421</v>
      </c>
      <c r="B793" s="91" t="s">
        <v>1422</v>
      </c>
      <c r="C793" s="92">
        <f>SUM(C794:C795)</f>
        <v>0</v>
      </c>
      <c r="D793" s="92">
        <f>SUM(D794:D795)</f>
        <v>0</v>
      </c>
      <c r="E793" s="92">
        <f>SUM(E794:E795)</f>
        <v>0</v>
      </c>
    </row>
    <row r="794" ht="15.6" customHeight="1" outlineLevel="2" spans="1:5">
      <c r="A794" s="93" t="s">
        <v>1423</v>
      </c>
      <c r="B794" s="94" t="s">
        <v>1424</v>
      </c>
      <c r="C794" s="95"/>
      <c r="D794" s="95"/>
      <c r="E794" s="95">
        <f t="shared" si="12"/>
        <v>0</v>
      </c>
    </row>
    <row r="795" ht="15.6" customHeight="1" outlineLevel="2" spans="1:5">
      <c r="A795" s="93" t="s">
        <v>1425</v>
      </c>
      <c r="B795" s="94" t="s">
        <v>1426</v>
      </c>
      <c r="C795" s="95"/>
      <c r="D795" s="95"/>
      <c r="E795" s="95">
        <f t="shared" si="12"/>
        <v>0</v>
      </c>
    </row>
    <row r="796" outlineLevel="1" spans="1:5">
      <c r="A796" s="90" t="s">
        <v>1427</v>
      </c>
      <c r="B796" s="91" t="s">
        <v>1428</v>
      </c>
      <c r="C796" s="92">
        <f>SUM(C797:C798)</f>
        <v>0</v>
      </c>
      <c r="D796" s="92">
        <f>SUM(D797:D798)</f>
        <v>0</v>
      </c>
      <c r="E796" s="92">
        <f>SUM(E797:E798)</f>
        <v>0</v>
      </c>
    </row>
    <row r="797" ht="15.6" customHeight="1" outlineLevel="2" spans="1:5">
      <c r="A797" s="93" t="s">
        <v>1429</v>
      </c>
      <c r="B797" s="94" t="s">
        <v>1430</v>
      </c>
      <c r="C797" s="95"/>
      <c r="D797" s="95"/>
      <c r="E797" s="95">
        <f t="shared" si="12"/>
        <v>0</v>
      </c>
    </row>
    <row r="798" ht="15.6" customHeight="1" outlineLevel="2" spans="1:5">
      <c r="A798" s="93" t="s">
        <v>1431</v>
      </c>
      <c r="B798" s="94" t="s">
        <v>1432</v>
      </c>
      <c r="C798" s="95"/>
      <c r="D798" s="95"/>
      <c r="E798" s="95">
        <f t="shared" si="12"/>
        <v>0</v>
      </c>
    </row>
    <row r="799" outlineLevel="1" spans="1:5">
      <c r="A799" s="90" t="s">
        <v>1433</v>
      </c>
      <c r="B799" s="91" t="s">
        <v>1434</v>
      </c>
      <c r="C799" s="92">
        <f>SUM(C800)</f>
        <v>0</v>
      </c>
      <c r="D799" s="92">
        <f>SUM(D800)</f>
        <v>0</v>
      </c>
      <c r="E799" s="92">
        <f>SUM(E800)</f>
        <v>0</v>
      </c>
    </row>
    <row r="800" ht="15.6" customHeight="1" outlineLevel="2" spans="1:5">
      <c r="A800" s="93" t="s">
        <v>1435</v>
      </c>
      <c r="B800" s="94" t="s">
        <v>1434</v>
      </c>
      <c r="C800" s="95"/>
      <c r="D800" s="95"/>
      <c r="E800" s="95">
        <f t="shared" si="12"/>
        <v>0</v>
      </c>
    </row>
    <row r="801" outlineLevel="1" spans="1:5">
      <c r="A801" s="90" t="s">
        <v>1436</v>
      </c>
      <c r="B801" s="91" t="s">
        <v>1437</v>
      </c>
      <c r="C801" s="92">
        <f>SUM(C802)</f>
        <v>0</v>
      </c>
      <c r="D801" s="92">
        <f>SUM(D802)</f>
        <v>0</v>
      </c>
      <c r="E801" s="92">
        <f>SUM(E802)</f>
        <v>0</v>
      </c>
    </row>
    <row r="802" ht="15.6" customHeight="1" outlineLevel="2" spans="1:5">
      <c r="A802" s="93" t="s">
        <v>1438</v>
      </c>
      <c r="B802" s="94" t="s">
        <v>1437</v>
      </c>
      <c r="C802" s="95"/>
      <c r="D802" s="95"/>
      <c r="E802" s="95">
        <f t="shared" si="12"/>
        <v>0</v>
      </c>
    </row>
    <row r="803" outlineLevel="1" spans="1:5">
      <c r="A803" s="90" t="s">
        <v>1439</v>
      </c>
      <c r="B803" s="91" t="s">
        <v>1440</v>
      </c>
      <c r="C803" s="92">
        <f>SUM(C804:C808)</f>
        <v>0</v>
      </c>
      <c r="D803" s="92">
        <f>SUM(D804:D808)</f>
        <v>0</v>
      </c>
      <c r="E803" s="92">
        <f>SUM(E804:E808)</f>
        <v>0</v>
      </c>
    </row>
    <row r="804" ht="15.6" customHeight="1" outlineLevel="2" spans="1:5">
      <c r="A804" s="93" t="s">
        <v>1441</v>
      </c>
      <c r="B804" s="94" t="s">
        <v>1442</v>
      </c>
      <c r="C804" s="95"/>
      <c r="D804" s="95"/>
      <c r="E804" s="95">
        <f t="shared" si="12"/>
        <v>0</v>
      </c>
    </row>
    <row r="805" ht="15.6" customHeight="1" outlineLevel="2" spans="1:5">
      <c r="A805" s="93" t="s">
        <v>1443</v>
      </c>
      <c r="B805" s="94" t="s">
        <v>1444</v>
      </c>
      <c r="C805" s="95"/>
      <c r="D805" s="95"/>
      <c r="E805" s="95">
        <f t="shared" si="12"/>
        <v>0</v>
      </c>
    </row>
    <row r="806" ht="15.6" customHeight="1" outlineLevel="2" spans="1:5">
      <c r="A806" s="93" t="s">
        <v>1445</v>
      </c>
      <c r="B806" s="94" t="s">
        <v>1446</v>
      </c>
      <c r="C806" s="95"/>
      <c r="D806" s="95"/>
      <c r="E806" s="95">
        <f t="shared" si="12"/>
        <v>0</v>
      </c>
    </row>
    <row r="807" ht="15.6" customHeight="1" outlineLevel="2" spans="1:5">
      <c r="A807" s="93" t="s">
        <v>1447</v>
      </c>
      <c r="B807" s="94" t="s">
        <v>1448</v>
      </c>
      <c r="C807" s="95"/>
      <c r="D807" s="95"/>
      <c r="E807" s="95">
        <f t="shared" si="12"/>
        <v>0</v>
      </c>
    </row>
    <row r="808" ht="15.6" customHeight="1" outlineLevel="2" spans="1:5">
      <c r="A808" s="93" t="s">
        <v>1449</v>
      </c>
      <c r="B808" s="94" t="s">
        <v>1450</v>
      </c>
      <c r="C808" s="95"/>
      <c r="D808" s="95"/>
      <c r="E808" s="95">
        <f t="shared" si="12"/>
        <v>0</v>
      </c>
    </row>
    <row r="809" outlineLevel="1" spans="1:5">
      <c r="A809" s="90" t="s">
        <v>1451</v>
      </c>
      <c r="B809" s="91" t="s">
        <v>1452</v>
      </c>
      <c r="C809" s="92">
        <f>SUM(C810)</f>
        <v>0</v>
      </c>
      <c r="D809" s="92">
        <f>SUM(D810)</f>
        <v>0</v>
      </c>
      <c r="E809" s="92">
        <f>SUM(E810)</f>
        <v>0</v>
      </c>
    </row>
    <row r="810" ht="15.6" customHeight="1" outlineLevel="2" spans="1:5">
      <c r="A810" s="93" t="s">
        <v>1453</v>
      </c>
      <c r="B810" s="94" t="s">
        <v>1452</v>
      </c>
      <c r="C810" s="95"/>
      <c r="D810" s="95"/>
      <c r="E810" s="95">
        <f t="shared" si="12"/>
        <v>0</v>
      </c>
    </row>
    <row r="811" outlineLevel="1" spans="1:5">
      <c r="A811" s="90" t="s">
        <v>1454</v>
      </c>
      <c r="B811" s="91" t="s">
        <v>1455</v>
      </c>
      <c r="C811" s="92">
        <f>SUM(C812)</f>
        <v>0</v>
      </c>
      <c r="D811" s="92">
        <f>SUM(D812)</f>
        <v>0</v>
      </c>
      <c r="E811" s="92">
        <f>SUM(E812)</f>
        <v>0</v>
      </c>
    </row>
    <row r="812" ht="15.6" customHeight="1" outlineLevel="2" spans="1:5">
      <c r="A812" s="93" t="s">
        <v>1456</v>
      </c>
      <c r="B812" s="94" t="s">
        <v>1455</v>
      </c>
      <c r="C812" s="95"/>
      <c r="D812" s="95"/>
      <c r="E812" s="95">
        <f t="shared" si="12"/>
        <v>0</v>
      </c>
    </row>
    <row r="813" outlineLevel="1" spans="1:5">
      <c r="A813" s="90" t="s">
        <v>1457</v>
      </c>
      <c r="B813" s="91" t="s">
        <v>1458</v>
      </c>
      <c r="C813" s="92">
        <f>SUM(C814:C823)</f>
        <v>0</v>
      </c>
      <c r="D813" s="92">
        <f>SUM(D814:D823)</f>
        <v>0</v>
      </c>
      <c r="E813" s="92">
        <f>SUM(E814:E823)</f>
        <v>0</v>
      </c>
    </row>
    <row r="814" ht="15.6" customHeight="1" outlineLevel="2" spans="1:5">
      <c r="A814" s="93" t="s">
        <v>1459</v>
      </c>
      <c r="B814" s="94" t="s">
        <v>69</v>
      </c>
      <c r="C814" s="95"/>
      <c r="D814" s="95"/>
      <c r="E814" s="95">
        <f t="shared" si="12"/>
        <v>0</v>
      </c>
    </row>
    <row r="815" ht="15.6" customHeight="1" outlineLevel="2" spans="1:5">
      <c r="A815" s="93" t="s">
        <v>1460</v>
      </c>
      <c r="B815" s="94" t="s">
        <v>71</v>
      </c>
      <c r="C815" s="95"/>
      <c r="D815" s="95"/>
      <c r="E815" s="95">
        <f t="shared" si="12"/>
        <v>0</v>
      </c>
    </row>
    <row r="816" ht="15.6" customHeight="1" outlineLevel="2" spans="1:5">
      <c r="A816" s="93" t="s">
        <v>1461</v>
      </c>
      <c r="B816" s="94" t="s">
        <v>73</v>
      </c>
      <c r="C816" s="95"/>
      <c r="D816" s="95"/>
      <c r="E816" s="95">
        <f t="shared" si="12"/>
        <v>0</v>
      </c>
    </row>
    <row r="817" ht="15.6" customHeight="1" outlineLevel="2" spans="1:5">
      <c r="A817" s="93" t="s">
        <v>1462</v>
      </c>
      <c r="B817" s="94" t="s">
        <v>1463</v>
      </c>
      <c r="C817" s="95"/>
      <c r="D817" s="95"/>
      <c r="E817" s="95">
        <f t="shared" si="12"/>
        <v>0</v>
      </c>
    </row>
    <row r="818" ht="15.6" customHeight="1" outlineLevel="2" spans="1:5">
      <c r="A818" s="93" t="s">
        <v>1464</v>
      </c>
      <c r="B818" s="94" t="s">
        <v>1465</v>
      </c>
      <c r="C818" s="95"/>
      <c r="D818" s="95"/>
      <c r="E818" s="95">
        <f t="shared" si="12"/>
        <v>0</v>
      </c>
    </row>
    <row r="819" ht="15.6" customHeight="1" outlineLevel="2" spans="1:5">
      <c r="A819" s="93" t="s">
        <v>1466</v>
      </c>
      <c r="B819" s="94" t="s">
        <v>1467</v>
      </c>
      <c r="C819" s="95"/>
      <c r="D819" s="95"/>
      <c r="E819" s="95">
        <f t="shared" si="12"/>
        <v>0</v>
      </c>
    </row>
    <row r="820" ht="15.6" customHeight="1" outlineLevel="2" spans="1:5">
      <c r="A820" s="93" t="s">
        <v>1468</v>
      </c>
      <c r="B820" s="94" t="s">
        <v>170</v>
      </c>
      <c r="C820" s="95"/>
      <c r="D820" s="95"/>
      <c r="E820" s="95">
        <f t="shared" si="12"/>
        <v>0</v>
      </c>
    </row>
    <row r="821" ht="15.6" customHeight="1" outlineLevel="2" spans="1:5">
      <c r="A821" s="93" t="s">
        <v>1469</v>
      </c>
      <c r="B821" s="94" t="s">
        <v>1470</v>
      </c>
      <c r="C821" s="95"/>
      <c r="D821" s="95"/>
      <c r="E821" s="95">
        <f t="shared" si="12"/>
        <v>0</v>
      </c>
    </row>
    <row r="822" ht="15.6" customHeight="1" outlineLevel="2" spans="1:5">
      <c r="A822" s="93" t="s">
        <v>1471</v>
      </c>
      <c r="B822" s="94" t="s">
        <v>87</v>
      </c>
      <c r="C822" s="95"/>
      <c r="D822" s="95"/>
      <c r="E822" s="95">
        <f t="shared" si="12"/>
        <v>0</v>
      </c>
    </row>
    <row r="823" ht="15.6" customHeight="1" outlineLevel="2" spans="1:5">
      <c r="A823" s="93" t="s">
        <v>1472</v>
      </c>
      <c r="B823" s="94" t="s">
        <v>1473</v>
      </c>
      <c r="C823" s="95"/>
      <c r="D823" s="95"/>
      <c r="E823" s="95">
        <f t="shared" si="12"/>
        <v>0</v>
      </c>
    </row>
    <row r="824" outlineLevel="1" spans="1:5">
      <c r="A824" s="90" t="s">
        <v>1474</v>
      </c>
      <c r="B824" s="91" t="s">
        <v>1475</v>
      </c>
      <c r="C824" s="92">
        <f>SUM(C825)</f>
        <v>0</v>
      </c>
      <c r="D824" s="92">
        <f>SUM(D825)</f>
        <v>0</v>
      </c>
      <c r="E824" s="92">
        <f>SUM(E825)</f>
        <v>0</v>
      </c>
    </row>
    <row r="825" ht="15.6" customHeight="1" outlineLevel="2" spans="1:5">
      <c r="A825" s="93" t="s">
        <v>1476</v>
      </c>
      <c r="B825" s="94" t="s">
        <v>1475</v>
      </c>
      <c r="C825" s="95"/>
      <c r="D825" s="95"/>
      <c r="E825" s="95">
        <f t="shared" si="12"/>
        <v>0</v>
      </c>
    </row>
    <row r="826" spans="1:5">
      <c r="A826" s="87" t="s">
        <v>1477</v>
      </c>
      <c r="B826" s="88" t="s">
        <v>1478</v>
      </c>
      <c r="C826" s="89">
        <f>SUM(C827,C838,C840,C843,C845,C847)</f>
        <v>16890</v>
      </c>
      <c r="D826" s="89">
        <f>SUM(D827,D838,D840,D843,D845,D847)</f>
        <v>0</v>
      </c>
      <c r="E826" s="89">
        <f>SUM(E827,E838,E840,E843,E845,E847)</f>
        <v>-16890</v>
      </c>
    </row>
    <row r="827" outlineLevel="1" spans="1:5">
      <c r="A827" s="90" t="s">
        <v>1479</v>
      </c>
      <c r="B827" s="91" t="s">
        <v>1480</v>
      </c>
      <c r="C827" s="92">
        <f>SUM(C828:C837)</f>
        <v>10292</v>
      </c>
      <c r="D827" s="92">
        <f>SUM(D828:D837)</f>
        <v>0</v>
      </c>
      <c r="E827" s="92">
        <f>SUM(E828:E837)</f>
        <v>-10292</v>
      </c>
    </row>
    <row r="828" ht="15.6" customHeight="1" outlineLevel="2" spans="1:5">
      <c r="A828" s="93" t="s">
        <v>1481</v>
      </c>
      <c r="B828" s="94" t="s">
        <v>69</v>
      </c>
      <c r="C828" s="95">
        <v>6203</v>
      </c>
      <c r="D828" s="95"/>
      <c r="E828" s="95">
        <f t="shared" si="12"/>
        <v>-6203</v>
      </c>
    </row>
    <row r="829" ht="15.6" customHeight="1" outlineLevel="2" spans="1:5">
      <c r="A829" s="93" t="s">
        <v>1482</v>
      </c>
      <c r="B829" s="94" t="s">
        <v>71</v>
      </c>
      <c r="C829" s="95">
        <v>1569</v>
      </c>
      <c r="D829" s="95"/>
      <c r="E829" s="95">
        <f t="shared" si="12"/>
        <v>-1569</v>
      </c>
    </row>
    <row r="830" ht="15.6" customHeight="1" outlineLevel="2" spans="1:5">
      <c r="A830" s="93" t="s">
        <v>1483</v>
      </c>
      <c r="B830" s="94" t="s">
        <v>73</v>
      </c>
      <c r="C830" s="95"/>
      <c r="D830" s="95"/>
      <c r="E830" s="95">
        <f t="shared" si="12"/>
        <v>0</v>
      </c>
    </row>
    <row r="831" ht="15.6" customHeight="1" outlineLevel="2" spans="1:5">
      <c r="A831" s="93" t="s">
        <v>1484</v>
      </c>
      <c r="B831" s="94" t="s">
        <v>1485</v>
      </c>
      <c r="C831" s="95">
        <v>1396</v>
      </c>
      <c r="D831" s="95"/>
      <c r="E831" s="95">
        <f t="shared" si="12"/>
        <v>-1396</v>
      </c>
    </row>
    <row r="832" ht="15.6" customHeight="1" outlineLevel="2" spans="1:5">
      <c r="A832" s="93" t="s">
        <v>1486</v>
      </c>
      <c r="B832" s="94" t="s">
        <v>1487</v>
      </c>
      <c r="C832" s="95"/>
      <c r="D832" s="95"/>
      <c r="E832" s="95">
        <f t="shared" si="12"/>
        <v>0</v>
      </c>
    </row>
    <row r="833" ht="15.6" customHeight="1" outlineLevel="2" spans="1:5">
      <c r="A833" s="93" t="s">
        <v>1488</v>
      </c>
      <c r="B833" s="94" t="s">
        <v>1489</v>
      </c>
      <c r="C833" s="95"/>
      <c r="D833" s="95"/>
      <c r="E833" s="95">
        <f t="shared" si="12"/>
        <v>0</v>
      </c>
    </row>
    <row r="834" ht="15.6" customHeight="1" outlineLevel="2" spans="1:5">
      <c r="A834" s="93" t="s">
        <v>1490</v>
      </c>
      <c r="B834" s="94" t="s">
        <v>1491</v>
      </c>
      <c r="C834" s="95"/>
      <c r="D834" s="95"/>
      <c r="E834" s="95">
        <f t="shared" si="12"/>
        <v>0</v>
      </c>
    </row>
    <row r="835" ht="15.6" customHeight="1" outlineLevel="2" spans="1:5">
      <c r="A835" s="93" t="s">
        <v>1492</v>
      </c>
      <c r="B835" s="94" t="s">
        <v>1493</v>
      </c>
      <c r="C835" s="95"/>
      <c r="D835" s="95"/>
      <c r="E835" s="95">
        <f t="shared" si="12"/>
        <v>0</v>
      </c>
    </row>
    <row r="836" ht="15.6" customHeight="1" outlineLevel="2" spans="1:5">
      <c r="A836" s="93" t="s">
        <v>1494</v>
      </c>
      <c r="B836" s="94" t="s">
        <v>1495</v>
      </c>
      <c r="C836" s="95"/>
      <c r="D836" s="95"/>
      <c r="E836" s="95">
        <f t="shared" si="12"/>
        <v>0</v>
      </c>
    </row>
    <row r="837" ht="15.6" customHeight="1" outlineLevel="2" spans="1:5">
      <c r="A837" s="93" t="s">
        <v>1496</v>
      </c>
      <c r="B837" s="94" t="s">
        <v>1497</v>
      </c>
      <c r="C837" s="95">
        <v>1124</v>
      </c>
      <c r="D837" s="95"/>
      <c r="E837" s="95">
        <f t="shared" si="12"/>
        <v>-1124</v>
      </c>
    </row>
    <row r="838" outlineLevel="1" spans="1:5">
      <c r="A838" s="90" t="s">
        <v>1498</v>
      </c>
      <c r="B838" s="91" t="s">
        <v>1499</v>
      </c>
      <c r="C838" s="92">
        <f>SUM(C839)</f>
        <v>0</v>
      </c>
      <c r="D838" s="92">
        <f>SUM(D839)</f>
        <v>0</v>
      </c>
      <c r="E838" s="92">
        <f>SUM(E839)</f>
        <v>0</v>
      </c>
    </row>
    <row r="839" ht="15.6" customHeight="1" outlineLevel="2" spans="1:5">
      <c r="A839" s="93" t="s">
        <v>1500</v>
      </c>
      <c r="B839" s="94" t="s">
        <v>1499</v>
      </c>
      <c r="C839" s="95"/>
      <c r="D839" s="95"/>
      <c r="E839" s="95">
        <f t="shared" si="12"/>
        <v>0</v>
      </c>
    </row>
    <row r="840" outlineLevel="1" spans="1:5">
      <c r="A840" s="90" t="s">
        <v>1501</v>
      </c>
      <c r="B840" s="91" t="s">
        <v>1502</v>
      </c>
      <c r="C840" s="92">
        <f>SUM(C841:C842)</f>
        <v>1237</v>
      </c>
      <c r="D840" s="92">
        <f>SUM(D841:D842)</f>
        <v>0</v>
      </c>
      <c r="E840" s="92">
        <f>SUM(E841:E842)</f>
        <v>-1237</v>
      </c>
    </row>
    <row r="841" ht="15.6" customHeight="1" outlineLevel="2" spans="1:5">
      <c r="A841" s="93" t="s">
        <v>1503</v>
      </c>
      <c r="B841" s="94" t="s">
        <v>1504</v>
      </c>
      <c r="C841" s="95">
        <v>869</v>
      </c>
      <c r="D841" s="95"/>
      <c r="E841" s="95">
        <f t="shared" ref="E840:E903" si="13">D841-C841</f>
        <v>-869</v>
      </c>
    </row>
    <row r="842" ht="15.6" customHeight="1" outlineLevel="2" spans="1:5">
      <c r="A842" s="93" t="s">
        <v>1505</v>
      </c>
      <c r="B842" s="94" t="s">
        <v>1506</v>
      </c>
      <c r="C842" s="95">
        <v>368</v>
      </c>
      <c r="D842" s="95"/>
      <c r="E842" s="95">
        <f t="shared" si="13"/>
        <v>-368</v>
      </c>
    </row>
    <row r="843" outlineLevel="1" spans="1:5">
      <c r="A843" s="90" t="s">
        <v>1507</v>
      </c>
      <c r="B843" s="91" t="s">
        <v>1508</v>
      </c>
      <c r="C843" s="92">
        <f t="shared" ref="C843:C847" si="14">SUM(C844)</f>
        <v>956</v>
      </c>
      <c r="D843" s="92">
        <f>SUM(D844)</f>
        <v>0</v>
      </c>
      <c r="E843" s="92">
        <f>SUM(E844)</f>
        <v>-956</v>
      </c>
    </row>
    <row r="844" ht="15.6" customHeight="1" outlineLevel="2" spans="1:5">
      <c r="A844" s="93" t="s">
        <v>1509</v>
      </c>
      <c r="B844" s="94" t="s">
        <v>1508</v>
      </c>
      <c r="C844" s="95">
        <v>956</v>
      </c>
      <c r="D844" s="95"/>
      <c r="E844" s="95">
        <f t="shared" si="13"/>
        <v>-956</v>
      </c>
    </row>
    <row r="845" outlineLevel="1" spans="1:5">
      <c r="A845" s="90" t="s">
        <v>1510</v>
      </c>
      <c r="B845" s="91" t="s">
        <v>1511</v>
      </c>
      <c r="C845" s="92">
        <f t="shared" si="14"/>
        <v>0</v>
      </c>
      <c r="D845" s="92">
        <f>SUM(D846)</f>
        <v>0</v>
      </c>
      <c r="E845" s="92">
        <f>SUM(E846)</f>
        <v>0</v>
      </c>
    </row>
    <row r="846" ht="15.6" customHeight="1" outlineLevel="2" spans="1:5">
      <c r="A846" s="93" t="s">
        <v>1512</v>
      </c>
      <c r="B846" s="94" t="s">
        <v>1511</v>
      </c>
      <c r="C846" s="95"/>
      <c r="D846" s="95"/>
      <c r="E846" s="95">
        <f t="shared" si="13"/>
        <v>0</v>
      </c>
    </row>
    <row r="847" outlineLevel="1" spans="1:5">
      <c r="A847" s="90" t="s">
        <v>1513</v>
      </c>
      <c r="B847" s="91" t="s">
        <v>1514</v>
      </c>
      <c r="C847" s="92">
        <f t="shared" si="14"/>
        <v>4405</v>
      </c>
      <c r="D847" s="92">
        <f>SUM(D848)</f>
        <v>0</v>
      </c>
      <c r="E847" s="92">
        <f>SUM(E848)</f>
        <v>-4405</v>
      </c>
    </row>
    <row r="848" ht="15.6" customHeight="1" outlineLevel="2" spans="1:5">
      <c r="A848" s="93" t="s">
        <v>1515</v>
      </c>
      <c r="B848" s="94" t="s">
        <v>1514</v>
      </c>
      <c r="C848" s="95">
        <v>4405</v>
      </c>
      <c r="D848" s="95"/>
      <c r="E848" s="95">
        <f t="shared" si="13"/>
        <v>-4405</v>
      </c>
    </row>
    <row r="849" spans="1:5">
      <c r="A849" s="87" t="s">
        <v>1516</v>
      </c>
      <c r="B849" s="88" t="s">
        <v>1517</v>
      </c>
      <c r="C849" s="89">
        <f>SUM(C850,C876,C898,C926,C937,C944,C950,C953)</f>
        <v>24165</v>
      </c>
      <c r="D849" s="89">
        <f>SUM(D850,D876,D898,D926,D937,D944,D950,D953)</f>
        <v>0</v>
      </c>
      <c r="E849" s="89">
        <f>SUM(E850,E876,E898,E926,E937,E944,E950,E953)</f>
        <v>-24165</v>
      </c>
    </row>
    <row r="850" outlineLevel="1" spans="1:5">
      <c r="A850" s="90" t="s">
        <v>1518</v>
      </c>
      <c r="B850" s="91" t="s">
        <v>1519</v>
      </c>
      <c r="C850" s="92">
        <f>SUM(C851:C875)</f>
        <v>7346</v>
      </c>
      <c r="D850" s="92">
        <f>SUM(D851:D875)</f>
        <v>0</v>
      </c>
      <c r="E850" s="92">
        <f>SUM(E851:E875)</f>
        <v>-7346</v>
      </c>
    </row>
    <row r="851" ht="15.6" customHeight="1" outlineLevel="2" spans="1:5">
      <c r="A851" s="93" t="s">
        <v>1520</v>
      </c>
      <c r="B851" s="94" t="s">
        <v>69</v>
      </c>
      <c r="C851" s="95">
        <v>1600</v>
      </c>
      <c r="D851" s="95"/>
      <c r="E851" s="95">
        <f t="shared" si="13"/>
        <v>-1600</v>
      </c>
    </row>
    <row r="852" ht="15.6" customHeight="1" outlineLevel="2" spans="1:5">
      <c r="A852" s="93" t="s">
        <v>1521</v>
      </c>
      <c r="B852" s="94" t="s">
        <v>71</v>
      </c>
      <c r="C852" s="95">
        <v>300</v>
      </c>
      <c r="D852" s="95"/>
      <c r="E852" s="95">
        <f t="shared" si="13"/>
        <v>-300</v>
      </c>
    </row>
    <row r="853" ht="15.6" customHeight="1" outlineLevel="2" spans="1:5">
      <c r="A853" s="93" t="s">
        <v>1522</v>
      </c>
      <c r="B853" s="94" t="s">
        <v>73</v>
      </c>
      <c r="C853" s="95"/>
      <c r="D853" s="95"/>
      <c r="E853" s="95">
        <f t="shared" si="13"/>
        <v>0</v>
      </c>
    </row>
    <row r="854" ht="15.6" customHeight="1" outlineLevel="2" spans="1:5">
      <c r="A854" s="93" t="s">
        <v>1523</v>
      </c>
      <c r="B854" s="94" t="s">
        <v>87</v>
      </c>
      <c r="C854" s="95">
        <v>70</v>
      </c>
      <c r="D854" s="95"/>
      <c r="E854" s="95">
        <f t="shared" si="13"/>
        <v>-70</v>
      </c>
    </row>
    <row r="855" ht="15.6" customHeight="1" outlineLevel="2" spans="1:5">
      <c r="A855" s="93" t="s">
        <v>1524</v>
      </c>
      <c r="B855" s="94" t="s">
        <v>1525</v>
      </c>
      <c r="C855" s="95"/>
      <c r="D855" s="95"/>
      <c r="E855" s="95">
        <f t="shared" si="13"/>
        <v>0</v>
      </c>
    </row>
    <row r="856" ht="15.6" customHeight="1" outlineLevel="2" spans="1:5">
      <c r="A856" s="93" t="s">
        <v>1526</v>
      </c>
      <c r="B856" s="94" t="s">
        <v>1527</v>
      </c>
      <c r="C856" s="95">
        <v>230</v>
      </c>
      <c r="D856" s="95"/>
      <c r="E856" s="95">
        <f t="shared" si="13"/>
        <v>-230</v>
      </c>
    </row>
    <row r="857" ht="15.6" customHeight="1" outlineLevel="2" spans="1:5">
      <c r="A857" s="93" t="s">
        <v>1528</v>
      </c>
      <c r="B857" s="94" t="s">
        <v>1529</v>
      </c>
      <c r="C857" s="95">
        <v>220</v>
      </c>
      <c r="D857" s="95"/>
      <c r="E857" s="95">
        <f t="shared" si="13"/>
        <v>-220</v>
      </c>
    </row>
    <row r="858" ht="15.6" customHeight="1" outlineLevel="2" spans="1:5">
      <c r="A858" s="93" t="s">
        <v>1530</v>
      </c>
      <c r="B858" s="94" t="s">
        <v>1531</v>
      </c>
      <c r="C858" s="95"/>
      <c r="D858" s="95"/>
      <c r="E858" s="95">
        <f t="shared" si="13"/>
        <v>0</v>
      </c>
    </row>
    <row r="859" ht="15.6" customHeight="1" outlineLevel="2" spans="1:5">
      <c r="A859" s="93" t="s">
        <v>1532</v>
      </c>
      <c r="B859" s="94" t="s">
        <v>1533</v>
      </c>
      <c r="C859" s="95"/>
      <c r="D859" s="95"/>
      <c r="E859" s="95">
        <f t="shared" si="13"/>
        <v>0</v>
      </c>
    </row>
    <row r="860" ht="15.6" customHeight="1" outlineLevel="2" spans="1:5">
      <c r="A860" s="93" t="s">
        <v>1534</v>
      </c>
      <c r="B860" s="94" t="s">
        <v>1535</v>
      </c>
      <c r="C860" s="95"/>
      <c r="D860" s="95"/>
      <c r="E860" s="95">
        <f t="shared" si="13"/>
        <v>0</v>
      </c>
    </row>
    <row r="861" ht="15.6" customHeight="1" outlineLevel="2" spans="1:5">
      <c r="A861" s="93" t="s">
        <v>1536</v>
      </c>
      <c r="B861" s="94" t="s">
        <v>1537</v>
      </c>
      <c r="C861" s="95"/>
      <c r="D861" s="95"/>
      <c r="E861" s="95">
        <f t="shared" si="13"/>
        <v>0</v>
      </c>
    </row>
    <row r="862" ht="15.6" customHeight="1" outlineLevel="2" spans="1:5">
      <c r="A862" s="93" t="s">
        <v>1538</v>
      </c>
      <c r="B862" s="94" t="s">
        <v>1539</v>
      </c>
      <c r="C862" s="95"/>
      <c r="D862" s="95"/>
      <c r="E862" s="95">
        <f t="shared" si="13"/>
        <v>0</v>
      </c>
    </row>
    <row r="863" ht="15.6" customHeight="1" outlineLevel="2" spans="1:5">
      <c r="A863" s="93" t="s">
        <v>1540</v>
      </c>
      <c r="B863" s="94" t="s">
        <v>1541</v>
      </c>
      <c r="C863" s="95">
        <v>56</v>
      </c>
      <c r="D863" s="95"/>
      <c r="E863" s="95">
        <f t="shared" si="13"/>
        <v>-56</v>
      </c>
    </row>
    <row r="864" ht="15.6" customHeight="1" outlineLevel="2" spans="1:5">
      <c r="A864" s="93" t="s">
        <v>1542</v>
      </c>
      <c r="B864" s="94" t="s">
        <v>1543</v>
      </c>
      <c r="C864" s="95"/>
      <c r="D864" s="95"/>
      <c r="E864" s="95">
        <f t="shared" si="13"/>
        <v>0</v>
      </c>
    </row>
    <row r="865" ht="15.6" customHeight="1" outlineLevel="2" spans="1:5">
      <c r="A865" s="93" t="s">
        <v>1544</v>
      </c>
      <c r="B865" s="94" t="s">
        <v>1545</v>
      </c>
      <c r="C865" s="95"/>
      <c r="D865" s="95"/>
      <c r="E865" s="95">
        <f t="shared" si="13"/>
        <v>0</v>
      </c>
    </row>
    <row r="866" ht="15.6" customHeight="1" outlineLevel="2" spans="1:5">
      <c r="A866" s="93" t="s">
        <v>1546</v>
      </c>
      <c r="B866" s="94" t="s">
        <v>1547</v>
      </c>
      <c r="C866" s="95">
        <v>3100</v>
      </c>
      <c r="D866" s="95"/>
      <c r="E866" s="95">
        <f t="shared" si="13"/>
        <v>-3100</v>
      </c>
    </row>
    <row r="867" ht="15.6" customHeight="1" outlineLevel="2" spans="1:5">
      <c r="A867" s="93" t="s">
        <v>1548</v>
      </c>
      <c r="B867" s="94" t="s">
        <v>1549</v>
      </c>
      <c r="C867" s="95"/>
      <c r="D867" s="95"/>
      <c r="E867" s="95">
        <f t="shared" si="13"/>
        <v>0</v>
      </c>
    </row>
    <row r="868" ht="15.6" customHeight="1" outlineLevel="2" spans="1:5">
      <c r="A868" s="93" t="s">
        <v>1550</v>
      </c>
      <c r="B868" s="94" t="s">
        <v>1551</v>
      </c>
      <c r="C868" s="95"/>
      <c r="D868" s="95"/>
      <c r="E868" s="95">
        <f t="shared" si="13"/>
        <v>0</v>
      </c>
    </row>
    <row r="869" ht="15.6" customHeight="1" outlineLevel="2" spans="1:5">
      <c r="A869" s="93" t="s">
        <v>1552</v>
      </c>
      <c r="B869" s="94" t="s">
        <v>1553</v>
      </c>
      <c r="C869" s="95"/>
      <c r="D869" s="95"/>
      <c r="E869" s="95">
        <f t="shared" si="13"/>
        <v>0</v>
      </c>
    </row>
    <row r="870" ht="15.6" customHeight="1" outlineLevel="2" spans="1:5">
      <c r="A870" s="93" t="s">
        <v>1554</v>
      </c>
      <c r="B870" s="94" t="s">
        <v>1555</v>
      </c>
      <c r="C870" s="95">
        <v>70</v>
      </c>
      <c r="D870" s="95"/>
      <c r="E870" s="95">
        <f t="shared" si="13"/>
        <v>-70</v>
      </c>
    </row>
    <row r="871" ht="15.6" customHeight="1" outlineLevel="2" spans="1:5">
      <c r="A871" s="93" t="s">
        <v>1556</v>
      </c>
      <c r="B871" s="94" t="s">
        <v>1557</v>
      </c>
      <c r="C871" s="95"/>
      <c r="D871" s="95"/>
      <c r="E871" s="95">
        <f t="shared" si="13"/>
        <v>0</v>
      </c>
    </row>
    <row r="872" ht="15.6" customHeight="1" outlineLevel="2" spans="1:5">
      <c r="A872" s="93" t="s">
        <v>1558</v>
      </c>
      <c r="B872" s="94" t="s">
        <v>1559</v>
      </c>
      <c r="C872" s="95"/>
      <c r="D872" s="95"/>
      <c r="E872" s="95">
        <f t="shared" si="13"/>
        <v>0</v>
      </c>
    </row>
    <row r="873" ht="15.6" customHeight="1" outlineLevel="2" spans="1:5">
      <c r="A873" s="93" t="s">
        <v>1560</v>
      </c>
      <c r="B873" s="94" t="s">
        <v>1561</v>
      </c>
      <c r="C873" s="95"/>
      <c r="D873" s="95"/>
      <c r="E873" s="95">
        <f t="shared" si="13"/>
        <v>0</v>
      </c>
    </row>
    <row r="874" ht="15.6" customHeight="1" outlineLevel="2" spans="1:5">
      <c r="A874" s="93" t="s">
        <v>1562</v>
      </c>
      <c r="B874" s="94" t="s">
        <v>1563</v>
      </c>
      <c r="C874" s="95"/>
      <c r="D874" s="95"/>
      <c r="E874" s="95">
        <f t="shared" si="13"/>
        <v>0</v>
      </c>
    </row>
    <row r="875" ht="15.6" customHeight="1" outlineLevel="2" spans="1:5">
      <c r="A875" s="93" t="s">
        <v>1564</v>
      </c>
      <c r="B875" s="94" t="s">
        <v>1565</v>
      </c>
      <c r="C875" s="95">
        <v>1700</v>
      </c>
      <c r="D875" s="95"/>
      <c r="E875" s="95">
        <f t="shared" si="13"/>
        <v>-1700</v>
      </c>
    </row>
    <row r="876" outlineLevel="1" spans="1:5">
      <c r="A876" s="90" t="s">
        <v>1566</v>
      </c>
      <c r="B876" s="91" t="s">
        <v>1567</v>
      </c>
      <c r="C876" s="92">
        <f>SUM(C877:C897)</f>
        <v>116</v>
      </c>
      <c r="D876" s="92">
        <f>SUM(D877:D897)</f>
        <v>0</v>
      </c>
      <c r="E876" s="92">
        <f>SUM(E877:E897)</f>
        <v>-116</v>
      </c>
    </row>
    <row r="877" ht="15.6" customHeight="1" outlineLevel="2" spans="1:5">
      <c r="A877" s="93" t="s">
        <v>1568</v>
      </c>
      <c r="B877" s="94" t="s">
        <v>69</v>
      </c>
      <c r="C877" s="95"/>
      <c r="D877" s="95"/>
      <c r="E877" s="95">
        <f t="shared" si="13"/>
        <v>0</v>
      </c>
    </row>
    <row r="878" ht="15.6" customHeight="1" outlineLevel="2" spans="1:5">
      <c r="A878" s="93" t="s">
        <v>1569</v>
      </c>
      <c r="B878" s="94" t="s">
        <v>71</v>
      </c>
      <c r="C878" s="95"/>
      <c r="D878" s="95"/>
      <c r="E878" s="95">
        <f t="shared" si="13"/>
        <v>0</v>
      </c>
    </row>
    <row r="879" ht="15.6" customHeight="1" outlineLevel="2" spans="1:5">
      <c r="A879" s="93" t="s">
        <v>1570</v>
      </c>
      <c r="B879" s="94" t="s">
        <v>73</v>
      </c>
      <c r="C879" s="95"/>
      <c r="D879" s="95"/>
      <c r="E879" s="95">
        <f t="shared" si="13"/>
        <v>0</v>
      </c>
    </row>
    <row r="880" ht="15.6" customHeight="1" outlineLevel="2" spans="1:5">
      <c r="A880" s="93" t="s">
        <v>1571</v>
      </c>
      <c r="B880" s="94" t="s">
        <v>1572</v>
      </c>
      <c r="C880" s="95"/>
      <c r="D880" s="95"/>
      <c r="E880" s="95">
        <f t="shared" si="13"/>
        <v>0</v>
      </c>
    </row>
    <row r="881" ht="15.6" customHeight="1" outlineLevel="2" spans="1:5">
      <c r="A881" s="93" t="s">
        <v>1573</v>
      </c>
      <c r="B881" s="94" t="s">
        <v>1574</v>
      </c>
      <c r="C881" s="95">
        <v>36</v>
      </c>
      <c r="D881" s="95"/>
      <c r="E881" s="95">
        <f t="shared" si="13"/>
        <v>-36</v>
      </c>
    </row>
    <row r="882" ht="15.6" customHeight="1" outlineLevel="2" spans="1:5">
      <c r="A882" s="93" t="s">
        <v>1575</v>
      </c>
      <c r="B882" s="94" t="s">
        <v>1576</v>
      </c>
      <c r="C882" s="95"/>
      <c r="D882" s="95"/>
      <c r="E882" s="95">
        <f t="shared" si="13"/>
        <v>0</v>
      </c>
    </row>
    <row r="883" ht="15.6" customHeight="1" outlineLevel="2" spans="1:5">
      <c r="A883" s="93" t="s">
        <v>1577</v>
      </c>
      <c r="B883" s="94" t="s">
        <v>1578</v>
      </c>
      <c r="C883" s="95"/>
      <c r="D883" s="95"/>
      <c r="E883" s="95">
        <f t="shared" si="13"/>
        <v>0</v>
      </c>
    </row>
    <row r="884" ht="15.6" customHeight="1" outlineLevel="2" spans="1:5">
      <c r="A884" s="93" t="s">
        <v>1579</v>
      </c>
      <c r="B884" s="94" t="s">
        <v>1580</v>
      </c>
      <c r="C884" s="95">
        <v>80</v>
      </c>
      <c r="D884" s="95"/>
      <c r="E884" s="95">
        <f t="shared" si="13"/>
        <v>-80</v>
      </c>
    </row>
    <row r="885" ht="15.6" customHeight="1" outlineLevel="2" spans="1:5">
      <c r="A885" s="93" t="s">
        <v>1581</v>
      </c>
      <c r="B885" s="94" t="s">
        <v>1582</v>
      </c>
      <c r="C885" s="95"/>
      <c r="D885" s="95"/>
      <c r="E885" s="95">
        <f t="shared" si="13"/>
        <v>0</v>
      </c>
    </row>
    <row r="886" ht="15.6" customHeight="1" outlineLevel="2" spans="1:5">
      <c r="A886" s="93" t="s">
        <v>1583</v>
      </c>
      <c r="B886" s="94" t="s">
        <v>1584</v>
      </c>
      <c r="C886" s="95"/>
      <c r="D886" s="95"/>
      <c r="E886" s="95">
        <f t="shared" si="13"/>
        <v>0</v>
      </c>
    </row>
    <row r="887" ht="15.6" customHeight="1" outlineLevel="2" spans="1:5">
      <c r="A887" s="93" t="s">
        <v>1585</v>
      </c>
      <c r="B887" s="94" t="s">
        <v>1586</v>
      </c>
      <c r="C887" s="95"/>
      <c r="D887" s="95"/>
      <c r="E887" s="95">
        <f t="shared" si="13"/>
        <v>0</v>
      </c>
    </row>
    <row r="888" ht="15.6" customHeight="1" outlineLevel="2" spans="1:5">
      <c r="A888" s="93" t="s">
        <v>1587</v>
      </c>
      <c r="B888" s="94" t="s">
        <v>1588</v>
      </c>
      <c r="C888" s="95"/>
      <c r="D888" s="95"/>
      <c r="E888" s="95">
        <f t="shared" si="13"/>
        <v>0</v>
      </c>
    </row>
    <row r="889" ht="15.6" customHeight="1" outlineLevel="2" spans="1:5">
      <c r="A889" s="93" t="s">
        <v>1589</v>
      </c>
      <c r="B889" s="94" t="s">
        <v>455</v>
      </c>
      <c r="C889" s="95"/>
      <c r="D889" s="95"/>
      <c r="E889" s="95">
        <f t="shared" si="13"/>
        <v>0</v>
      </c>
    </row>
    <row r="890" ht="15.6" customHeight="1" outlineLevel="2" spans="1:5">
      <c r="A890" s="93" t="s">
        <v>1590</v>
      </c>
      <c r="B890" s="94" t="s">
        <v>1591</v>
      </c>
      <c r="C890" s="95"/>
      <c r="D890" s="95"/>
      <c r="E890" s="95">
        <f t="shared" si="13"/>
        <v>0</v>
      </c>
    </row>
    <row r="891" ht="15.6" customHeight="1" outlineLevel="2" spans="1:5">
      <c r="A891" s="93" t="s">
        <v>1592</v>
      </c>
      <c r="B891" s="94" t="s">
        <v>1593</v>
      </c>
      <c r="C891" s="95"/>
      <c r="D891" s="95"/>
      <c r="E891" s="95">
        <f t="shared" si="13"/>
        <v>0</v>
      </c>
    </row>
    <row r="892" ht="15.6" customHeight="1" outlineLevel="2" spans="1:5">
      <c r="A892" s="93" t="s">
        <v>1594</v>
      </c>
      <c r="B892" s="94" t="s">
        <v>1595</v>
      </c>
      <c r="C892" s="95"/>
      <c r="D892" s="95"/>
      <c r="E892" s="95">
        <f t="shared" si="13"/>
        <v>0</v>
      </c>
    </row>
    <row r="893" ht="15.6" customHeight="1" outlineLevel="2" spans="1:5">
      <c r="A893" s="93" t="s">
        <v>1596</v>
      </c>
      <c r="B893" s="94" t="s">
        <v>1597</v>
      </c>
      <c r="C893" s="95"/>
      <c r="D893" s="95"/>
      <c r="E893" s="95">
        <f t="shared" si="13"/>
        <v>0</v>
      </c>
    </row>
    <row r="894" ht="15.6" customHeight="1" outlineLevel="2" spans="1:5">
      <c r="A894" s="93" t="s">
        <v>1598</v>
      </c>
      <c r="B894" s="94" t="s">
        <v>1599</v>
      </c>
      <c r="C894" s="95"/>
      <c r="D894" s="95"/>
      <c r="E894" s="95">
        <f t="shared" si="13"/>
        <v>0</v>
      </c>
    </row>
    <row r="895" ht="15.6" customHeight="1" outlineLevel="2" spans="1:5">
      <c r="A895" s="93" t="s">
        <v>1600</v>
      </c>
      <c r="B895" s="94" t="s">
        <v>1601</v>
      </c>
      <c r="C895" s="95"/>
      <c r="D895" s="95"/>
      <c r="E895" s="95">
        <f t="shared" si="13"/>
        <v>0</v>
      </c>
    </row>
    <row r="896" ht="15.6" customHeight="1" outlineLevel="2" spans="1:5">
      <c r="A896" s="93" t="s">
        <v>1602</v>
      </c>
      <c r="B896" s="94" t="s">
        <v>1537</v>
      </c>
      <c r="C896" s="95"/>
      <c r="D896" s="95"/>
      <c r="E896" s="95">
        <f t="shared" si="13"/>
        <v>0</v>
      </c>
    </row>
    <row r="897" ht="15.6" customHeight="1" outlineLevel="2" spans="1:5">
      <c r="A897" s="93" t="s">
        <v>1603</v>
      </c>
      <c r="B897" s="94" t="s">
        <v>1604</v>
      </c>
      <c r="C897" s="95"/>
      <c r="D897" s="95"/>
      <c r="E897" s="95">
        <f t="shared" si="13"/>
        <v>0</v>
      </c>
    </row>
    <row r="898" outlineLevel="1" spans="1:5">
      <c r="A898" s="90" t="s">
        <v>1605</v>
      </c>
      <c r="B898" s="91" t="s">
        <v>1606</v>
      </c>
      <c r="C898" s="92">
        <f>SUM(C899:C925)</f>
        <v>1920</v>
      </c>
      <c r="D898" s="92">
        <f>SUM(D899:D925)</f>
        <v>0</v>
      </c>
      <c r="E898" s="92">
        <f>SUM(E899:E925)</f>
        <v>-1920</v>
      </c>
    </row>
    <row r="899" ht="15.6" customHeight="1" outlineLevel="2" spans="1:5">
      <c r="A899" s="93" t="s">
        <v>1607</v>
      </c>
      <c r="B899" s="94" t="s">
        <v>69</v>
      </c>
      <c r="C899" s="95">
        <v>60</v>
      </c>
      <c r="D899" s="95"/>
      <c r="E899" s="95">
        <f t="shared" si="13"/>
        <v>-60</v>
      </c>
    </row>
    <row r="900" ht="15.6" customHeight="1" outlineLevel="2" spans="1:5">
      <c r="A900" s="93" t="s">
        <v>1608</v>
      </c>
      <c r="B900" s="94" t="s">
        <v>71</v>
      </c>
      <c r="C900" s="95">
        <v>190</v>
      </c>
      <c r="D900" s="95"/>
      <c r="E900" s="95">
        <f t="shared" si="13"/>
        <v>-190</v>
      </c>
    </row>
    <row r="901" ht="15.6" customHeight="1" outlineLevel="2" spans="1:5">
      <c r="A901" s="93" t="s">
        <v>1609</v>
      </c>
      <c r="B901" s="94" t="s">
        <v>73</v>
      </c>
      <c r="C901" s="95"/>
      <c r="D901" s="95"/>
      <c r="E901" s="95">
        <f t="shared" si="13"/>
        <v>0</v>
      </c>
    </row>
    <row r="902" ht="15.6" customHeight="1" outlineLevel="2" spans="1:5">
      <c r="A902" s="93" t="s">
        <v>1610</v>
      </c>
      <c r="B902" s="94" t="s">
        <v>1611</v>
      </c>
      <c r="C902" s="95"/>
      <c r="D902" s="95"/>
      <c r="E902" s="95">
        <f t="shared" si="13"/>
        <v>0</v>
      </c>
    </row>
    <row r="903" ht="15.6" customHeight="1" outlineLevel="2" spans="1:5">
      <c r="A903" s="93" t="s">
        <v>1612</v>
      </c>
      <c r="B903" s="94" t="s">
        <v>1613</v>
      </c>
      <c r="C903" s="95">
        <v>150</v>
      </c>
      <c r="D903" s="95"/>
      <c r="E903" s="95">
        <f t="shared" si="13"/>
        <v>-150</v>
      </c>
    </row>
    <row r="904" ht="15.6" customHeight="1" outlineLevel="2" spans="1:5">
      <c r="A904" s="93" t="s">
        <v>1614</v>
      </c>
      <c r="B904" s="94" t="s">
        <v>1615</v>
      </c>
      <c r="C904" s="95">
        <v>75</v>
      </c>
      <c r="D904" s="95"/>
      <c r="E904" s="95">
        <f t="shared" ref="E904:E967" si="15">D904-C904</f>
        <v>-75</v>
      </c>
    </row>
    <row r="905" ht="15.6" customHeight="1" outlineLevel="2" spans="1:5">
      <c r="A905" s="93" t="s">
        <v>1616</v>
      </c>
      <c r="B905" s="94" t="s">
        <v>1617</v>
      </c>
      <c r="C905" s="95"/>
      <c r="D905" s="95"/>
      <c r="E905" s="95">
        <f t="shared" si="15"/>
        <v>0</v>
      </c>
    </row>
    <row r="906" ht="15.6" customHeight="1" outlineLevel="2" spans="1:5">
      <c r="A906" s="93" t="s">
        <v>1618</v>
      </c>
      <c r="B906" s="94" t="s">
        <v>1619</v>
      </c>
      <c r="C906" s="95"/>
      <c r="D906" s="95"/>
      <c r="E906" s="95">
        <f t="shared" si="15"/>
        <v>0</v>
      </c>
    </row>
    <row r="907" ht="15.6" customHeight="1" outlineLevel="2" spans="1:5">
      <c r="A907" s="93" t="s">
        <v>1620</v>
      </c>
      <c r="B907" s="94" t="s">
        <v>1621</v>
      </c>
      <c r="C907" s="95"/>
      <c r="D907" s="95"/>
      <c r="E907" s="95">
        <f t="shared" si="15"/>
        <v>0</v>
      </c>
    </row>
    <row r="908" ht="15.6" customHeight="1" outlineLevel="2" spans="1:5">
      <c r="A908" s="93" t="s">
        <v>1622</v>
      </c>
      <c r="B908" s="94" t="s">
        <v>1623</v>
      </c>
      <c r="C908" s="95"/>
      <c r="D908" s="95"/>
      <c r="E908" s="95">
        <f t="shared" si="15"/>
        <v>0</v>
      </c>
    </row>
    <row r="909" ht="15.6" customHeight="1" outlineLevel="2" spans="1:5">
      <c r="A909" s="93" t="s">
        <v>1624</v>
      </c>
      <c r="B909" s="94" t="s">
        <v>1625</v>
      </c>
      <c r="C909" s="95">
        <v>900</v>
      </c>
      <c r="D909" s="95"/>
      <c r="E909" s="95">
        <f t="shared" si="15"/>
        <v>-900</v>
      </c>
    </row>
    <row r="910" ht="15.6" customHeight="1" outlineLevel="2" spans="1:5">
      <c r="A910" s="93" t="s">
        <v>1626</v>
      </c>
      <c r="B910" s="94" t="s">
        <v>1627</v>
      </c>
      <c r="C910" s="95"/>
      <c r="D910" s="95"/>
      <c r="E910" s="95">
        <f t="shared" si="15"/>
        <v>0</v>
      </c>
    </row>
    <row r="911" ht="15.6" customHeight="1" outlineLevel="2" spans="1:5">
      <c r="A911" s="93" t="s">
        <v>1628</v>
      </c>
      <c r="B911" s="94" t="s">
        <v>1629</v>
      </c>
      <c r="C911" s="95"/>
      <c r="D911" s="95"/>
      <c r="E911" s="95">
        <f t="shared" si="15"/>
        <v>0</v>
      </c>
    </row>
    <row r="912" ht="15.6" customHeight="1" outlineLevel="2" spans="1:5">
      <c r="A912" s="93" t="s">
        <v>1630</v>
      </c>
      <c r="B912" s="94" t="s">
        <v>1631</v>
      </c>
      <c r="C912" s="95">
        <v>50</v>
      </c>
      <c r="D912" s="95"/>
      <c r="E912" s="95">
        <f t="shared" si="15"/>
        <v>-50</v>
      </c>
    </row>
    <row r="913" ht="15.6" customHeight="1" outlineLevel="2" spans="1:5">
      <c r="A913" s="93" t="s">
        <v>1632</v>
      </c>
      <c r="B913" s="94" t="s">
        <v>1633</v>
      </c>
      <c r="C913" s="95">
        <v>10</v>
      </c>
      <c r="D913" s="95"/>
      <c r="E913" s="95">
        <f t="shared" si="15"/>
        <v>-10</v>
      </c>
    </row>
    <row r="914" ht="15.6" customHeight="1" outlineLevel="2" spans="1:5">
      <c r="A914" s="93" t="s">
        <v>1634</v>
      </c>
      <c r="B914" s="94" t="s">
        <v>1635</v>
      </c>
      <c r="C914" s="95">
        <v>50</v>
      </c>
      <c r="D914" s="95"/>
      <c r="E914" s="95">
        <f t="shared" si="15"/>
        <v>-50</v>
      </c>
    </row>
    <row r="915" ht="15.6" customHeight="1" outlineLevel="2" spans="1:5">
      <c r="A915" s="93" t="s">
        <v>1636</v>
      </c>
      <c r="B915" s="94" t="s">
        <v>1637</v>
      </c>
      <c r="C915" s="95"/>
      <c r="D915" s="95"/>
      <c r="E915" s="95">
        <f t="shared" si="15"/>
        <v>0</v>
      </c>
    </row>
    <row r="916" ht="15.6" customHeight="1" outlineLevel="2" spans="1:5">
      <c r="A916" s="93" t="s">
        <v>1638</v>
      </c>
      <c r="B916" s="94" t="s">
        <v>1639</v>
      </c>
      <c r="C916" s="95"/>
      <c r="D916" s="95"/>
      <c r="E916" s="95">
        <f t="shared" si="15"/>
        <v>0</v>
      </c>
    </row>
    <row r="917" ht="15.6" customHeight="1" outlineLevel="2" spans="1:5">
      <c r="A917" s="93" t="s">
        <v>1640</v>
      </c>
      <c r="B917" s="94" t="s">
        <v>1641</v>
      </c>
      <c r="C917" s="95">
        <v>390</v>
      </c>
      <c r="D917" s="95"/>
      <c r="E917" s="95">
        <f t="shared" si="15"/>
        <v>-390</v>
      </c>
    </row>
    <row r="918" ht="15.6" customHeight="1" outlineLevel="2" spans="1:5">
      <c r="A918" s="93" t="s">
        <v>1642</v>
      </c>
      <c r="B918" s="94" t="s">
        <v>1643</v>
      </c>
      <c r="C918" s="95"/>
      <c r="D918" s="95"/>
      <c r="E918" s="95">
        <f t="shared" si="15"/>
        <v>0</v>
      </c>
    </row>
    <row r="919" ht="15.6" customHeight="1" outlineLevel="2" spans="1:5">
      <c r="A919" s="93" t="s">
        <v>1644</v>
      </c>
      <c r="B919" s="94" t="s">
        <v>1645</v>
      </c>
      <c r="C919" s="95"/>
      <c r="D919" s="95"/>
      <c r="E919" s="95">
        <f t="shared" si="15"/>
        <v>0</v>
      </c>
    </row>
    <row r="920" ht="15.6" customHeight="1" outlineLevel="2" spans="1:5">
      <c r="A920" s="93" t="s">
        <v>1646</v>
      </c>
      <c r="B920" s="94" t="s">
        <v>1593</v>
      </c>
      <c r="C920" s="95"/>
      <c r="D920" s="95"/>
      <c r="E920" s="95">
        <f t="shared" si="15"/>
        <v>0</v>
      </c>
    </row>
    <row r="921" ht="15.6" customHeight="1" outlineLevel="2" spans="1:5">
      <c r="A921" s="93" t="s">
        <v>1647</v>
      </c>
      <c r="B921" s="94" t="s">
        <v>1648</v>
      </c>
      <c r="C921" s="95"/>
      <c r="D921" s="95"/>
      <c r="E921" s="95">
        <f t="shared" si="15"/>
        <v>0</v>
      </c>
    </row>
    <row r="922" ht="15.6" customHeight="1" outlineLevel="2" spans="1:5">
      <c r="A922" s="93" t="s">
        <v>1649</v>
      </c>
      <c r="B922" s="94" t="s">
        <v>1650</v>
      </c>
      <c r="C922" s="95">
        <v>45</v>
      </c>
      <c r="D922" s="95"/>
      <c r="E922" s="95">
        <f t="shared" si="15"/>
        <v>-45</v>
      </c>
    </row>
    <row r="923" ht="15.6" customHeight="1" outlineLevel="2" spans="1:5">
      <c r="A923" s="93" t="s">
        <v>1651</v>
      </c>
      <c r="B923" s="94" t="s">
        <v>1652</v>
      </c>
      <c r="C923" s="95"/>
      <c r="D923" s="95"/>
      <c r="E923" s="95">
        <f t="shared" si="15"/>
        <v>0</v>
      </c>
    </row>
    <row r="924" ht="15.6" customHeight="1" outlineLevel="2" spans="1:5">
      <c r="A924" s="93" t="s">
        <v>1653</v>
      </c>
      <c r="B924" s="94" t="s">
        <v>1654</v>
      </c>
      <c r="C924" s="95"/>
      <c r="D924" s="95"/>
      <c r="E924" s="95">
        <f t="shared" si="15"/>
        <v>0</v>
      </c>
    </row>
    <row r="925" ht="15.6" customHeight="1" outlineLevel="2" spans="1:5">
      <c r="A925" s="93" t="s">
        <v>1655</v>
      </c>
      <c r="B925" s="94" t="s">
        <v>1656</v>
      </c>
      <c r="C925" s="95"/>
      <c r="D925" s="95"/>
      <c r="E925" s="95">
        <f t="shared" si="15"/>
        <v>0</v>
      </c>
    </row>
    <row r="926" outlineLevel="1" spans="1:5">
      <c r="A926" s="90" t="s">
        <v>1657</v>
      </c>
      <c r="B926" s="91" t="s">
        <v>1658</v>
      </c>
      <c r="C926" s="92">
        <f>SUM(C927:C936)</f>
        <v>7440</v>
      </c>
      <c r="D926" s="92">
        <f>SUM(D927:D936)</f>
        <v>0</v>
      </c>
      <c r="E926" s="92">
        <f>SUM(E927:E936)</f>
        <v>-7440</v>
      </c>
    </row>
    <row r="927" ht="15.6" customHeight="1" outlineLevel="2" spans="1:5">
      <c r="A927" s="93" t="s">
        <v>1659</v>
      </c>
      <c r="B927" s="94" t="s">
        <v>69</v>
      </c>
      <c r="C927" s="95">
        <v>950</v>
      </c>
      <c r="D927" s="95"/>
      <c r="E927" s="95">
        <f t="shared" si="15"/>
        <v>-950</v>
      </c>
    </row>
    <row r="928" ht="15.6" customHeight="1" outlineLevel="2" spans="1:5">
      <c r="A928" s="93" t="s">
        <v>1660</v>
      </c>
      <c r="B928" s="94" t="s">
        <v>71</v>
      </c>
      <c r="C928" s="95">
        <v>1890</v>
      </c>
      <c r="D928" s="95"/>
      <c r="E928" s="95">
        <f t="shared" si="15"/>
        <v>-1890</v>
      </c>
    </row>
    <row r="929" ht="15.6" customHeight="1" outlineLevel="2" spans="1:5">
      <c r="A929" s="93" t="s">
        <v>1661</v>
      </c>
      <c r="B929" s="94" t="s">
        <v>73</v>
      </c>
      <c r="C929" s="95"/>
      <c r="D929" s="95"/>
      <c r="E929" s="95">
        <f t="shared" si="15"/>
        <v>0</v>
      </c>
    </row>
    <row r="930" ht="15.6" customHeight="1" outlineLevel="2" spans="1:5">
      <c r="A930" s="93" t="s">
        <v>1662</v>
      </c>
      <c r="B930" s="94" t="s">
        <v>1663</v>
      </c>
      <c r="C930" s="95"/>
      <c r="D930" s="95"/>
      <c r="E930" s="95">
        <f t="shared" si="15"/>
        <v>0</v>
      </c>
    </row>
    <row r="931" ht="15.6" customHeight="1" outlineLevel="2" spans="1:5">
      <c r="A931" s="93" t="s">
        <v>1664</v>
      </c>
      <c r="B931" s="94" t="s">
        <v>1665</v>
      </c>
      <c r="C931" s="95"/>
      <c r="D931" s="95"/>
      <c r="E931" s="95">
        <f t="shared" si="15"/>
        <v>0</v>
      </c>
    </row>
    <row r="932" ht="15.6" customHeight="1" outlineLevel="2" spans="1:5">
      <c r="A932" s="93" t="s">
        <v>1666</v>
      </c>
      <c r="B932" s="94" t="s">
        <v>1667</v>
      </c>
      <c r="C932" s="95"/>
      <c r="D932" s="95"/>
      <c r="E932" s="95">
        <f t="shared" si="15"/>
        <v>0</v>
      </c>
    </row>
    <row r="933" ht="15.6" customHeight="1" outlineLevel="2" spans="1:5">
      <c r="A933" s="93" t="s">
        <v>1668</v>
      </c>
      <c r="B933" s="94" t="s">
        <v>1669</v>
      </c>
      <c r="C933" s="95"/>
      <c r="D933" s="95"/>
      <c r="E933" s="95">
        <f t="shared" si="15"/>
        <v>0</v>
      </c>
    </row>
    <row r="934" ht="15.6" customHeight="1" outlineLevel="2" spans="1:5">
      <c r="A934" s="93" t="s">
        <v>1670</v>
      </c>
      <c r="B934" s="94" t="s">
        <v>1671</v>
      </c>
      <c r="C934" s="95"/>
      <c r="D934" s="95"/>
      <c r="E934" s="95">
        <f t="shared" si="15"/>
        <v>0</v>
      </c>
    </row>
    <row r="935" ht="15.6" customHeight="1" outlineLevel="2" spans="1:5">
      <c r="A935" s="93" t="s">
        <v>1672</v>
      </c>
      <c r="B935" s="94" t="s">
        <v>87</v>
      </c>
      <c r="C935" s="95"/>
      <c r="D935" s="95"/>
      <c r="E935" s="95">
        <f t="shared" si="15"/>
        <v>0</v>
      </c>
    </row>
    <row r="936" ht="15.6" customHeight="1" outlineLevel="2" spans="1:5">
      <c r="A936" s="93" t="s">
        <v>1673</v>
      </c>
      <c r="B936" s="94" t="s">
        <v>1674</v>
      </c>
      <c r="C936" s="95">
        <v>4600</v>
      </c>
      <c r="D936" s="95"/>
      <c r="E936" s="95">
        <f t="shared" si="15"/>
        <v>-4600</v>
      </c>
    </row>
    <row r="937" outlineLevel="1" spans="1:5">
      <c r="A937" s="90" t="s">
        <v>1675</v>
      </c>
      <c r="B937" s="91" t="s">
        <v>1676</v>
      </c>
      <c r="C937" s="92">
        <f>SUM(C938:C943)</f>
        <v>5563</v>
      </c>
      <c r="D937" s="92">
        <f>SUM(D938:D943)</f>
        <v>0</v>
      </c>
      <c r="E937" s="92">
        <f>SUM(E938:E943)</f>
        <v>-5563</v>
      </c>
    </row>
    <row r="938" ht="15.6" customHeight="1" outlineLevel="2" spans="1:5">
      <c r="A938" s="93" t="s">
        <v>1677</v>
      </c>
      <c r="B938" s="94" t="s">
        <v>1678</v>
      </c>
      <c r="C938" s="95">
        <v>1283</v>
      </c>
      <c r="D938" s="95"/>
      <c r="E938" s="95">
        <f t="shared" si="15"/>
        <v>-1283</v>
      </c>
    </row>
    <row r="939" ht="15.6" customHeight="1" outlineLevel="2" spans="1:5">
      <c r="A939" s="93" t="s">
        <v>1679</v>
      </c>
      <c r="B939" s="94" t="s">
        <v>1680</v>
      </c>
      <c r="C939" s="95"/>
      <c r="D939" s="95"/>
      <c r="E939" s="95">
        <f t="shared" si="15"/>
        <v>0</v>
      </c>
    </row>
    <row r="940" ht="15.6" customHeight="1" outlineLevel="2" spans="1:5">
      <c r="A940" s="93" t="s">
        <v>1681</v>
      </c>
      <c r="B940" s="94" t="s">
        <v>1682</v>
      </c>
      <c r="C940" s="95">
        <v>2330</v>
      </c>
      <c r="D940" s="95"/>
      <c r="E940" s="95">
        <f t="shared" si="15"/>
        <v>-2330</v>
      </c>
    </row>
    <row r="941" ht="15.6" customHeight="1" outlineLevel="2" spans="1:5">
      <c r="A941" s="93" t="s">
        <v>1683</v>
      </c>
      <c r="B941" s="94" t="s">
        <v>1684</v>
      </c>
      <c r="C941" s="95">
        <v>350</v>
      </c>
      <c r="D941" s="95"/>
      <c r="E941" s="95">
        <f t="shared" si="15"/>
        <v>-350</v>
      </c>
    </row>
    <row r="942" ht="15.6" customHeight="1" outlineLevel="2" spans="1:5">
      <c r="A942" s="93" t="s">
        <v>1685</v>
      </c>
      <c r="B942" s="94" t="s">
        <v>1686</v>
      </c>
      <c r="C942" s="95"/>
      <c r="D942" s="95"/>
      <c r="E942" s="95">
        <f t="shared" si="15"/>
        <v>0</v>
      </c>
    </row>
    <row r="943" ht="15.6" customHeight="1" outlineLevel="2" spans="1:5">
      <c r="A943" s="93" t="s">
        <v>1687</v>
      </c>
      <c r="B943" s="94" t="s">
        <v>1688</v>
      </c>
      <c r="C943" s="95">
        <v>1600</v>
      </c>
      <c r="D943" s="95"/>
      <c r="E943" s="95">
        <f t="shared" si="15"/>
        <v>-1600</v>
      </c>
    </row>
    <row r="944" outlineLevel="1" spans="1:5">
      <c r="A944" s="90" t="s">
        <v>1689</v>
      </c>
      <c r="B944" s="91" t="s">
        <v>1690</v>
      </c>
      <c r="C944" s="92">
        <f>SUM(C945:C949)</f>
        <v>110</v>
      </c>
      <c r="D944" s="92">
        <f>SUM(D945:D949)</f>
        <v>0</v>
      </c>
      <c r="E944" s="92">
        <f>SUM(E945:E949)</f>
        <v>-110</v>
      </c>
    </row>
    <row r="945" ht="15.6" customHeight="1" outlineLevel="2" spans="1:5">
      <c r="A945" s="93" t="s">
        <v>1691</v>
      </c>
      <c r="B945" s="94" t="s">
        <v>1692</v>
      </c>
      <c r="C945" s="95"/>
      <c r="D945" s="95"/>
      <c r="E945" s="95">
        <f t="shared" si="15"/>
        <v>0</v>
      </c>
    </row>
    <row r="946" ht="15.6" customHeight="1" outlineLevel="2" spans="1:5">
      <c r="A946" s="93" t="s">
        <v>1693</v>
      </c>
      <c r="B946" s="94" t="s">
        <v>1694</v>
      </c>
      <c r="C946" s="95">
        <v>110</v>
      </c>
      <c r="D946" s="95"/>
      <c r="E946" s="95">
        <f t="shared" si="15"/>
        <v>-110</v>
      </c>
    </row>
    <row r="947" ht="15.6" customHeight="1" outlineLevel="2" spans="1:5">
      <c r="A947" s="93" t="s">
        <v>1695</v>
      </c>
      <c r="B947" s="94" t="s">
        <v>1696</v>
      </c>
      <c r="C947" s="95"/>
      <c r="D947" s="95"/>
      <c r="E947" s="95">
        <f t="shared" si="15"/>
        <v>0</v>
      </c>
    </row>
    <row r="948" ht="15.6" customHeight="1" outlineLevel="2" spans="1:5">
      <c r="A948" s="93" t="s">
        <v>1697</v>
      </c>
      <c r="B948" s="94" t="s">
        <v>1698</v>
      </c>
      <c r="C948" s="95"/>
      <c r="D948" s="95"/>
      <c r="E948" s="95">
        <f t="shared" si="15"/>
        <v>0</v>
      </c>
    </row>
    <row r="949" ht="15.6" customHeight="1" outlineLevel="2" spans="1:5">
      <c r="A949" s="93" t="s">
        <v>1699</v>
      </c>
      <c r="B949" s="94" t="s">
        <v>1700</v>
      </c>
      <c r="C949" s="95"/>
      <c r="D949" s="95"/>
      <c r="E949" s="95">
        <f t="shared" si="15"/>
        <v>0</v>
      </c>
    </row>
    <row r="950" outlineLevel="1" spans="1:5">
      <c r="A950" s="90" t="s">
        <v>1701</v>
      </c>
      <c r="B950" s="91" t="s">
        <v>1702</v>
      </c>
      <c r="C950" s="92">
        <f>SUM(C951:C952)</f>
        <v>570</v>
      </c>
      <c r="D950" s="92">
        <f>SUM(D951:D952)</f>
        <v>0</v>
      </c>
      <c r="E950" s="92">
        <f>SUM(E951:E952)</f>
        <v>-570</v>
      </c>
    </row>
    <row r="951" ht="15.6" customHeight="1" outlineLevel="2" spans="1:5">
      <c r="A951" s="93" t="s">
        <v>1703</v>
      </c>
      <c r="B951" s="94" t="s">
        <v>1704</v>
      </c>
      <c r="C951" s="95"/>
      <c r="D951" s="95"/>
      <c r="E951" s="95">
        <f t="shared" si="15"/>
        <v>0</v>
      </c>
    </row>
    <row r="952" ht="15.6" customHeight="1" outlineLevel="2" spans="1:5">
      <c r="A952" s="93" t="s">
        <v>1705</v>
      </c>
      <c r="B952" s="94" t="s">
        <v>1706</v>
      </c>
      <c r="C952" s="95">
        <v>570</v>
      </c>
      <c r="D952" s="95"/>
      <c r="E952" s="95">
        <f t="shared" si="15"/>
        <v>-570</v>
      </c>
    </row>
    <row r="953" outlineLevel="1" spans="1:5">
      <c r="A953" s="90" t="s">
        <v>1707</v>
      </c>
      <c r="B953" s="91" t="s">
        <v>1708</v>
      </c>
      <c r="C953" s="92">
        <f>SUM(C954:C955)</f>
        <v>1100</v>
      </c>
      <c r="D953" s="92">
        <f>SUM(D954:D955)</f>
        <v>0</v>
      </c>
      <c r="E953" s="92">
        <f>SUM(E954:E955)</f>
        <v>-1100</v>
      </c>
    </row>
    <row r="954" ht="15.6" customHeight="1" outlineLevel="2" spans="1:5">
      <c r="A954" s="93" t="s">
        <v>1709</v>
      </c>
      <c r="B954" s="94" t="s">
        <v>1710</v>
      </c>
      <c r="C954" s="95"/>
      <c r="D954" s="95"/>
      <c r="E954" s="95">
        <f t="shared" si="15"/>
        <v>0</v>
      </c>
    </row>
    <row r="955" ht="15.6" customHeight="1" outlineLevel="2" spans="1:5">
      <c r="A955" s="93" t="s">
        <v>1711</v>
      </c>
      <c r="B955" s="94" t="s">
        <v>1708</v>
      </c>
      <c r="C955" s="95">
        <v>1100</v>
      </c>
      <c r="D955" s="95"/>
      <c r="E955" s="95">
        <f t="shared" si="15"/>
        <v>-1100</v>
      </c>
    </row>
    <row r="956" spans="1:5">
      <c r="A956" s="87" t="s">
        <v>1712</v>
      </c>
      <c r="B956" s="88" t="s">
        <v>1713</v>
      </c>
      <c r="C956" s="89">
        <f>SUM(C957,C979,C989,C999,C1006,C1011)</f>
        <v>450</v>
      </c>
      <c r="D956" s="89">
        <f>SUM(D957,D979,D989,D999,D1006,D1011)</f>
        <v>0</v>
      </c>
      <c r="E956" s="89">
        <f>SUM(E957,E979,E989,E999,E1006,E1011)</f>
        <v>-450</v>
      </c>
    </row>
    <row r="957" outlineLevel="1" spans="1:5">
      <c r="A957" s="90" t="s">
        <v>1714</v>
      </c>
      <c r="B957" s="91" t="s">
        <v>1715</v>
      </c>
      <c r="C957" s="92">
        <f>SUM(C958:C978)</f>
        <v>450</v>
      </c>
      <c r="D957" s="92">
        <f>SUM(D958:D978)</f>
        <v>0</v>
      </c>
      <c r="E957" s="92">
        <f>SUM(E958:E978)</f>
        <v>-450</v>
      </c>
    </row>
    <row r="958" ht="15.6" customHeight="1" outlineLevel="2" spans="1:5">
      <c r="A958" s="93" t="s">
        <v>1716</v>
      </c>
      <c r="B958" s="94" t="s">
        <v>69</v>
      </c>
      <c r="C958" s="95"/>
      <c r="D958" s="95"/>
      <c r="E958" s="95">
        <f t="shared" si="15"/>
        <v>0</v>
      </c>
    </row>
    <row r="959" ht="15.6" customHeight="1" outlineLevel="2" spans="1:5">
      <c r="A959" s="93" t="s">
        <v>1717</v>
      </c>
      <c r="B959" s="94" t="s">
        <v>71</v>
      </c>
      <c r="C959" s="95"/>
      <c r="D959" s="95"/>
      <c r="E959" s="95">
        <f t="shared" si="15"/>
        <v>0</v>
      </c>
    </row>
    <row r="960" ht="15.6" customHeight="1" outlineLevel="2" spans="1:5">
      <c r="A960" s="93" t="s">
        <v>1718</v>
      </c>
      <c r="B960" s="94" t="s">
        <v>73</v>
      </c>
      <c r="C960" s="95"/>
      <c r="D960" s="95"/>
      <c r="E960" s="95">
        <f t="shared" si="15"/>
        <v>0</v>
      </c>
    </row>
    <row r="961" ht="15.6" customHeight="1" outlineLevel="2" spans="1:5">
      <c r="A961" s="93" t="s">
        <v>1719</v>
      </c>
      <c r="B961" s="94" t="s">
        <v>1720</v>
      </c>
      <c r="C961" s="95"/>
      <c r="D961" s="95"/>
      <c r="E961" s="95">
        <f t="shared" si="15"/>
        <v>0</v>
      </c>
    </row>
    <row r="962" ht="15.6" customHeight="1" outlineLevel="2" spans="1:5">
      <c r="A962" s="93" t="s">
        <v>1721</v>
      </c>
      <c r="B962" s="94" t="s">
        <v>1722</v>
      </c>
      <c r="C962" s="95">
        <v>150</v>
      </c>
      <c r="D962" s="95"/>
      <c r="E962" s="95">
        <f t="shared" si="15"/>
        <v>-150</v>
      </c>
    </row>
    <row r="963" ht="15.6" customHeight="1" outlineLevel="2" spans="1:5">
      <c r="A963" s="93" t="s">
        <v>1723</v>
      </c>
      <c r="B963" s="94" t="s">
        <v>1724</v>
      </c>
      <c r="C963" s="95"/>
      <c r="D963" s="95"/>
      <c r="E963" s="95">
        <f t="shared" si="15"/>
        <v>0</v>
      </c>
    </row>
    <row r="964" ht="15.6" customHeight="1" outlineLevel="2" spans="1:5">
      <c r="A964" s="93" t="s">
        <v>1725</v>
      </c>
      <c r="B964" s="94" t="s">
        <v>1726</v>
      </c>
      <c r="C964" s="95"/>
      <c r="D964" s="95"/>
      <c r="E964" s="95">
        <f t="shared" si="15"/>
        <v>0</v>
      </c>
    </row>
    <row r="965" ht="15.6" customHeight="1" outlineLevel="2" spans="1:5">
      <c r="A965" s="93" t="s">
        <v>1727</v>
      </c>
      <c r="B965" s="94" t="s">
        <v>1728</v>
      </c>
      <c r="C965" s="95"/>
      <c r="D965" s="95"/>
      <c r="E965" s="95">
        <f t="shared" si="15"/>
        <v>0</v>
      </c>
    </row>
    <row r="966" ht="15.6" customHeight="1" outlineLevel="2" spans="1:5">
      <c r="A966" s="93" t="s">
        <v>1729</v>
      </c>
      <c r="B966" s="94" t="s">
        <v>1730</v>
      </c>
      <c r="C966" s="95"/>
      <c r="D966" s="95"/>
      <c r="E966" s="95">
        <f t="shared" si="15"/>
        <v>0</v>
      </c>
    </row>
    <row r="967" ht="15.6" customHeight="1" outlineLevel="2" spans="1:5">
      <c r="A967" s="93" t="s">
        <v>1731</v>
      </c>
      <c r="B967" s="94" t="s">
        <v>1732</v>
      </c>
      <c r="C967" s="95"/>
      <c r="D967" s="95"/>
      <c r="E967" s="95">
        <f t="shared" si="15"/>
        <v>0</v>
      </c>
    </row>
    <row r="968" ht="15.6" customHeight="1" outlineLevel="2" spans="1:5">
      <c r="A968" s="93" t="s">
        <v>1733</v>
      </c>
      <c r="B968" s="94" t="s">
        <v>1734</v>
      </c>
      <c r="C968" s="95"/>
      <c r="D968" s="95"/>
      <c r="E968" s="95">
        <f t="shared" ref="E968:E1031" si="16">D968-C968</f>
        <v>0</v>
      </c>
    </row>
    <row r="969" ht="15.6" customHeight="1" outlineLevel="2" spans="1:5">
      <c r="A969" s="93" t="s">
        <v>1735</v>
      </c>
      <c r="B969" s="94" t="s">
        <v>1736</v>
      </c>
      <c r="C969" s="95"/>
      <c r="D969" s="95"/>
      <c r="E969" s="95">
        <f t="shared" si="16"/>
        <v>0</v>
      </c>
    </row>
    <row r="970" ht="15.6" customHeight="1" outlineLevel="2" spans="1:5">
      <c r="A970" s="93" t="s">
        <v>1737</v>
      </c>
      <c r="B970" s="94" t="s">
        <v>1738</v>
      </c>
      <c r="C970" s="95"/>
      <c r="D970" s="95"/>
      <c r="E970" s="95">
        <f t="shared" si="16"/>
        <v>0</v>
      </c>
    </row>
    <row r="971" ht="15.6" customHeight="1" outlineLevel="2" spans="1:5">
      <c r="A971" s="93" t="s">
        <v>1739</v>
      </c>
      <c r="B971" s="94" t="s">
        <v>1740</v>
      </c>
      <c r="C971" s="95"/>
      <c r="D971" s="95"/>
      <c r="E971" s="95">
        <f t="shared" si="16"/>
        <v>0</v>
      </c>
    </row>
    <row r="972" ht="15.6" customHeight="1" outlineLevel="2" spans="1:5">
      <c r="A972" s="93" t="s">
        <v>1741</v>
      </c>
      <c r="B972" s="94" t="s">
        <v>1742</v>
      </c>
      <c r="C972" s="95"/>
      <c r="D972" s="95"/>
      <c r="E972" s="95">
        <f t="shared" si="16"/>
        <v>0</v>
      </c>
    </row>
    <row r="973" ht="15.6" customHeight="1" outlineLevel="2" spans="1:5">
      <c r="A973" s="93" t="s">
        <v>1743</v>
      </c>
      <c r="B973" s="94" t="s">
        <v>1744</v>
      </c>
      <c r="C973" s="95"/>
      <c r="D973" s="95"/>
      <c r="E973" s="95">
        <f t="shared" si="16"/>
        <v>0</v>
      </c>
    </row>
    <row r="974" ht="15.6" customHeight="1" outlineLevel="2" spans="1:5">
      <c r="A974" s="93" t="s">
        <v>1745</v>
      </c>
      <c r="B974" s="94" t="s">
        <v>1746</v>
      </c>
      <c r="C974" s="95"/>
      <c r="D974" s="95"/>
      <c r="E974" s="95">
        <f t="shared" si="16"/>
        <v>0</v>
      </c>
    </row>
    <row r="975" ht="15.6" customHeight="1" outlineLevel="2" spans="1:5">
      <c r="A975" s="93" t="s">
        <v>1747</v>
      </c>
      <c r="B975" s="94" t="s">
        <v>1748</v>
      </c>
      <c r="C975" s="95"/>
      <c r="D975" s="95"/>
      <c r="E975" s="95">
        <f t="shared" si="16"/>
        <v>0</v>
      </c>
    </row>
    <row r="976" ht="15.6" customHeight="1" outlineLevel="2" spans="1:5">
      <c r="A976" s="93" t="s">
        <v>1749</v>
      </c>
      <c r="B976" s="94" t="s">
        <v>1750</v>
      </c>
      <c r="C976" s="95"/>
      <c r="D976" s="95"/>
      <c r="E976" s="95">
        <f t="shared" si="16"/>
        <v>0</v>
      </c>
    </row>
    <row r="977" ht="15.6" customHeight="1" outlineLevel="2" spans="1:5">
      <c r="A977" s="93" t="s">
        <v>1751</v>
      </c>
      <c r="B977" s="94" t="s">
        <v>1752</v>
      </c>
      <c r="C977" s="95"/>
      <c r="D977" s="95"/>
      <c r="E977" s="95">
        <f t="shared" si="16"/>
        <v>0</v>
      </c>
    </row>
    <row r="978" ht="15.6" customHeight="1" outlineLevel="2" spans="1:5">
      <c r="A978" s="93" t="s">
        <v>1753</v>
      </c>
      <c r="B978" s="94" t="s">
        <v>1754</v>
      </c>
      <c r="C978" s="95">
        <v>300</v>
      </c>
      <c r="D978" s="95"/>
      <c r="E978" s="95">
        <f t="shared" si="16"/>
        <v>-300</v>
      </c>
    </row>
    <row r="979" outlineLevel="1" spans="1:5">
      <c r="A979" s="90" t="s">
        <v>1755</v>
      </c>
      <c r="B979" s="91" t="s">
        <v>1756</v>
      </c>
      <c r="C979" s="92">
        <f>SUM(C980:C988)</f>
        <v>0</v>
      </c>
      <c r="D979" s="92">
        <f>SUM(D980:D988)</f>
        <v>0</v>
      </c>
      <c r="E979" s="92">
        <f>SUM(E980:E988)</f>
        <v>0</v>
      </c>
    </row>
    <row r="980" ht="15.6" customHeight="1" outlineLevel="2" spans="1:5">
      <c r="A980" s="93" t="s">
        <v>1757</v>
      </c>
      <c r="B980" s="94" t="s">
        <v>69</v>
      </c>
      <c r="C980" s="95"/>
      <c r="D980" s="95"/>
      <c r="E980" s="95">
        <f t="shared" si="16"/>
        <v>0</v>
      </c>
    </row>
    <row r="981" ht="15.6" customHeight="1" outlineLevel="2" spans="1:5">
      <c r="A981" s="93" t="s">
        <v>1758</v>
      </c>
      <c r="B981" s="94" t="s">
        <v>71</v>
      </c>
      <c r="C981" s="95"/>
      <c r="D981" s="95"/>
      <c r="E981" s="95">
        <f t="shared" si="16"/>
        <v>0</v>
      </c>
    </row>
    <row r="982" ht="15.6" customHeight="1" outlineLevel="2" spans="1:5">
      <c r="A982" s="93" t="s">
        <v>1759</v>
      </c>
      <c r="B982" s="94" t="s">
        <v>73</v>
      </c>
      <c r="C982" s="95"/>
      <c r="D982" s="95"/>
      <c r="E982" s="95">
        <f t="shared" si="16"/>
        <v>0</v>
      </c>
    </row>
    <row r="983" ht="15.6" customHeight="1" outlineLevel="2" spans="1:5">
      <c r="A983" s="93" t="s">
        <v>1760</v>
      </c>
      <c r="B983" s="94" t="s">
        <v>1761</v>
      </c>
      <c r="C983" s="95"/>
      <c r="D983" s="95"/>
      <c r="E983" s="95">
        <f t="shared" si="16"/>
        <v>0</v>
      </c>
    </row>
    <row r="984" ht="15.6" customHeight="1" outlineLevel="2" spans="1:5">
      <c r="A984" s="93" t="s">
        <v>1762</v>
      </c>
      <c r="B984" s="94" t="s">
        <v>1763</v>
      </c>
      <c r="C984" s="95"/>
      <c r="D984" s="95"/>
      <c r="E984" s="95">
        <f t="shared" si="16"/>
        <v>0</v>
      </c>
    </row>
    <row r="985" ht="15.6" customHeight="1" outlineLevel="2" spans="1:5">
      <c r="A985" s="93" t="s">
        <v>1764</v>
      </c>
      <c r="B985" s="94" t="s">
        <v>1765</v>
      </c>
      <c r="C985" s="95"/>
      <c r="D985" s="95"/>
      <c r="E985" s="95">
        <f t="shared" si="16"/>
        <v>0</v>
      </c>
    </row>
    <row r="986" ht="15.6" customHeight="1" outlineLevel="2" spans="1:5">
      <c r="A986" s="93" t="s">
        <v>1766</v>
      </c>
      <c r="B986" s="94" t="s">
        <v>1767</v>
      </c>
      <c r="C986" s="95"/>
      <c r="D986" s="95"/>
      <c r="E986" s="95">
        <f t="shared" si="16"/>
        <v>0</v>
      </c>
    </row>
    <row r="987" ht="15.6" customHeight="1" outlineLevel="2" spans="1:5">
      <c r="A987" s="93" t="s">
        <v>1768</v>
      </c>
      <c r="B987" s="94" t="s">
        <v>1769</v>
      </c>
      <c r="C987" s="95"/>
      <c r="D987" s="95"/>
      <c r="E987" s="95">
        <f t="shared" si="16"/>
        <v>0</v>
      </c>
    </row>
    <row r="988" ht="15.6" customHeight="1" outlineLevel="2" spans="1:5">
      <c r="A988" s="93" t="s">
        <v>1770</v>
      </c>
      <c r="B988" s="94" t="s">
        <v>1771</v>
      </c>
      <c r="C988" s="95"/>
      <c r="D988" s="95"/>
      <c r="E988" s="95">
        <f t="shared" si="16"/>
        <v>0</v>
      </c>
    </row>
    <row r="989" outlineLevel="1" spans="1:5">
      <c r="A989" s="90" t="s">
        <v>1772</v>
      </c>
      <c r="B989" s="91" t="s">
        <v>1773</v>
      </c>
      <c r="C989" s="92">
        <f>SUM(C990:C998)</f>
        <v>0</v>
      </c>
      <c r="D989" s="92">
        <f>SUM(D990:D998)</f>
        <v>0</v>
      </c>
      <c r="E989" s="92">
        <f>SUM(E990:E998)</f>
        <v>0</v>
      </c>
    </row>
    <row r="990" ht="15.6" customHeight="1" outlineLevel="2" spans="1:5">
      <c r="A990" s="93" t="s">
        <v>1774</v>
      </c>
      <c r="B990" s="94" t="s">
        <v>69</v>
      </c>
      <c r="C990" s="95"/>
      <c r="D990" s="95"/>
      <c r="E990" s="95">
        <f t="shared" si="16"/>
        <v>0</v>
      </c>
    </row>
    <row r="991" ht="15.6" customHeight="1" outlineLevel="2" spans="1:5">
      <c r="A991" s="93" t="s">
        <v>1775</v>
      </c>
      <c r="B991" s="94" t="s">
        <v>71</v>
      </c>
      <c r="C991" s="95"/>
      <c r="D991" s="95"/>
      <c r="E991" s="95">
        <f t="shared" si="16"/>
        <v>0</v>
      </c>
    </row>
    <row r="992" ht="15.6" customHeight="1" outlineLevel="2" spans="1:5">
      <c r="A992" s="93" t="s">
        <v>1776</v>
      </c>
      <c r="B992" s="94" t="s">
        <v>73</v>
      </c>
      <c r="C992" s="95"/>
      <c r="D992" s="95"/>
      <c r="E992" s="95">
        <f t="shared" si="16"/>
        <v>0</v>
      </c>
    </row>
    <row r="993" ht="15.6" customHeight="1" outlineLevel="2" spans="1:5">
      <c r="A993" s="93" t="s">
        <v>1777</v>
      </c>
      <c r="B993" s="94" t="s">
        <v>1778</v>
      </c>
      <c r="C993" s="95"/>
      <c r="D993" s="95"/>
      <c r="E993" s="95">
        <f t="shared" si="16"/>
        <v>0</v>
      </c>
    </row>
    <row r="994" ht="15.6" customHeight="1" outlineLevel="2" spans="1:5">
      <c r="A994" s="93" t="s">
        <v>1779</v>
      </c>
      <c r="B994" s="94" t="s">
        <v>1780</v>
      </c>
      <c r="C994" s="95"/>
      <c r="D994" s="95"/>
      <c r="E994" s="95">
        <f t="shared" si="16"/>
        <v>0</v>
      </c>
    </row>
    <row r="995" ht="15.6" customHeight="1" outlineLevel="2" spans="1:5">
      <c r="A995" s="93" t="s">
        <v>1781</v>
      </c>
      <c r="B995" s="94" t="s">
        <v>1782</v>
      </c>
      <c r="C995" s="95"/>
      <c r="D995" s="95"/>
      <c r="E995" s="95">
        <f t="shared" si="16"/>
        <v>0</v>
      </c>
    </row>
    <row r="996" ht="15.6" customHeight="1" outlineLevel="2" spans="1:5">
      <c r="A996" s="93" t="s">
        <v>1783</v>
      </c>
      <c r="B996" s="94" t="s">
        <v>1784</v>
      </c>
      <c r="C996" s="95"/>
      <c r="D996" s="95"/>
      <c r="E996" s="95">
        <f t="shared" si="16"/>
        <v>0</v>
      </c>
    </row>
    <row r="997" ht="15.6" customHeight="1" outlineLevel="2" spans="1:5">
      <c r="A997" s="93" t="s">
        <v>1785</v>
      </c>
      <c r="B997" s="94" t="s">
        <v>1786</v>
      </c>
      <c r="C997" s="95"/>
      <c r="D997" s="95"/>
      <c r="E997" s="95">
        <f t="shared" si="16"/>
        <v>0</v>
      </c>
    </row>
    <row r="998" ht="15.6" customHeight="1" outlineLevel="2" spans="1:5">
      <c r="A998" s="93" t="s">
        <v>1787</v>
      </c>
      <c r="B998" s="94" t="s">
        <v>1788</v>
      </c>
      <c r="C998" s="95"/>
      <c r="D998" s="95"/>
      <c r="E998" s="95">
        <f t="shared" si="16"/>
        <v>0</v>
      </c>
    </row>
    <row r="999" outlineLevel="1" spans="1:5">
      <c r="A999" s="90" t="s">
        <v>1789</v>
      </c>
      <c r="B999" s="91" t="s">
        <v>1790</v>
      </c>
      <c r="C999" s="92">
        <f>SUM(C1000:C1005)</f>
        <v>0</v>
      </c>
      <c r="D999" s="92">
        <f>SUM(D1000:D1005)</f>
        <v>0</v>
      </c>
      <c r="E999" s="92">
        <f>SUM(E1000:E1005)</f>
        <v>0</v>
      </c>
    </row>
    <row r="1000" ht="15.6" customHeight="1" outlineLevel="2" spans="1:5">
      <c r="A1000" s="93" t="s">
        <v>1791</v>
      </c>
      <c r="B1000" s="94" t="s">
        <v>69</v>
      </c>
      <c r="C1000" s="95"/>
      <c r="D1000" s="95"/>
      <c r="E1000" s="95">
        <f t="shared" si="16"/>
        <v>0</v>
      </c>
    </row>
    <row r="1001" ht="15.6" customHeight="1" outlineLevel="2" spans="1:5">
      <c r="A1001" s="93" t="s">
        <v>1792</v>
      </c>
      <c r="B1001" s="94" t="s">
        <v>71</v>
      </c>
      <c r="C1001" s="95"/>
      <c r="D1001" s="95"/>
      <c r="E1001" s="95">
        <f t="shared" si="16"/>
        <v>0</v>
      </c>
    </row>
    <row r="1002" ht="15.6" customHeight="1" outlineLevel="2" spans="1:5">
      <c r="A1002" s="93" t="s">
        <v>1793</v>
      </c>
      <c r="B1002" s="94" t="s">
        <v>73</v>
      </c>
      <c r="C1002" s="95"/>
      <c r="D1002" s="95"/>
      <c r="E1002" s="95">
        <f t="shared" si="16"/>
        <v>0</v>
      </c>
    </row>
    <row r="1003" ht="15.6" customHeight="1" outlineLevel="2" spans="1:5">
      <c r="A1003" s="93" t="s">
        <v>1794</v>
      </c>
      <c r="B1003" s="94" t="s">
        <v>1769</v>
      </c>
      <c r="C1003" s="95"/>
      <c r="D1003" s="95"/>
      <c r="E1003" s="95">
        <f t="shared" si="16"/>
        <v>0</v>
      </c>
    </row>
    <row r="1004" ht="15.6" customHeight="1" outlineLevel="2" spans="1:5">
      <c r="A1004" s="93" t="s">
        <v>1795</v>
      </c>
      <c r="B1004" s="94" t="s">
        <v>1796</v>
      </c>
      <c r="C1004" s="95"/>
      <c r="D1004" s="95"/>
      <c r="E1004" s="95">
        <f t="shared" si="16"/>
        <v>0</v>
      </c>
    </row>
    <row r="1005" ht="15.6" customHeight="1" outlineLevel="2" spans="1:5">
      <c r="A1005" s="93" t="s">
        <v>1797</v>
      </c>
      <c r="B1005" s="94" t="s">
        <v>1798</v>
      </c>
      <c r="C1005" s="95"/>
      <c r="D1005" s="95"/>
      <c r="E1005" s="95">
        <f t="shared" si="16"/>
        <v>0</v>
      </c>
    </row>
    <row r="1006" outlineLevel="1" spans="1:5">
      <c r="A1006" s="90" t="s">
        <v>1799</v>
      </c>
      <c r="B1006" s="91" t="s">
        <v>1800</v>
      </c>
      <c r="C1006" s="92">
        <f>SUM(C1007:C1010)</f>
        <v>0</v>
      </c>
      <c r="D1006" s="92">
        <f>SUM(D1007:D1010)</f>
        <v>0</v>
      </c>
      <c r="E1006" s="92">
        <f>SUM(E1007:E1010)</f>
        <v>0</v>
      </c>
    </row>
    <row r="1007" ht="15.6" customHeight="1" outlineLevel="2" spans="1:5">
      <c r="A1007" s="93" t="s">
        <v>1801</v>
      </c>
      <c r="B1007" s="94" t="s">
        <v>1802</v>
      </c>
      <c r="C1007" s="95"/>
      <c r="D1007" s="95"/>
      <c r="E1007" s="95">
        <f t="shared" si="16"/>
        <v>0</v>
      </c>
    </row>
    <row r="1008" ht="15.6" customHeight="1" outlineLevel="2" spans="1:5">
      <c r="A1008" s="93" t="s">
        <v>1803</v>
      </c>
      <c r="B1008" s="94" t="s">
        <v>1804</v>
      </c>
      <c r="C1008" s="95"/>
      <c r="D1008" s="95"/>
      <c r="E1008" s="95">
        <f t="shared" si="16"/>
        <v>0</v>
      </c>
    </row>
    <row r="1009" ht="15.6" customHeight="1" outlineLevel="2" spans="1:5">
      <c r="A1009" s="93" t="s">
        <v>1805</v>
      </c>
      <c r="B1009" s="94" t="s">
        <v>1806</v>
      </c>
      <c r="C1009" s="95"/>
      <c r="D1009" s="95"/>
      <c r="E1009" s="95">
        <f t="shared" si="16"/>
        <v>0</v>
      </c>
    </row>
    <row r="1010" ht="15.6" customHeight="1" outlineLevel="2" spans="1:5">
      <c r="A1010" s="93" t="s">
        <v>1807</v>
      </c>
      <c r="B1010" s="94" t="s">
        <v>1808</v>
      </c>
      <c r="C1010" s="95"/>
      <c r="D1010" s="95"/>
      <c r="E1010" s="95">
        <f t="shared" si="16"/>
        <v>0</v>
      </c>
    </row>
    <row r="1011" outlineLevel="1" spans="1:5">
      <c r="A1011" s="90" t="s">
        <v>1809</v>
      </c>
      <c r="B1011" s="91" t="s">
        <v>1810</v>
      </c>
      <c r="C1011" s="92">
        <f>SUM(C1012:C1013)</f>
        <v>0</v>
      </c>
      <c r="D1011" s="92">
        <f>SUM(D1012:D1013)</f>
        <v>0</v>
      </c>
      <c r="E1011" s="92">
        <f>SUM(E1012:E1013)</f>
        <v>0</v>
      </c>
    </row>
    <row r="1012" ht="15.6" customHeight="1" outlineLevel="2" spans="1:5">
      <c r="A1012" s="93" t="s">
        <v>1811</v>
      </c>
      <c r="B1012" s="94" t="s">
        <v>1812</v>
      </c>
      <c r="C1012" s="95"/>
      <c r="D1012" s="95"/>
      <c r="E1012" s="95">
        <f t="shared" si="16"/>
        <v>0</v>
      </c>
    </row>
    <row r="1013" ht="15.6" customHeight="1" outlineLevel="2" spans="1:5">
      <c r="A1013" s="93" t="s">
        <v>1813</v>
      </c>
      <c r="B1013" s="94" t="s">
        <v>1810</v>
      </c>
      <c r="C1013" s="95"/>
      <c r="D1013" s="95"/>
      <c r="E1013" s="95">
        <f t="shared" si="16"/>
        <v>0</v>
      </c>
    </row>
    <row r="1014" spans="1:5">
      <c r="A1014" s="87" t="s">
        <v>1814</v>
      </c>
      <c r="B1014" s="88" t="s">
        <v>1815</v>
      </c>
      <c r="C1014" s="89">
        <f>SUM(C1015,C1025,C1041,C1046,C1057,C1064,C1072)</f>
        <v>24712</v>
      </c>
      <c r="D1014" s="89">
        <f>SUM(D1015,D1025,D1041,D1046,D1057,D1064,D1072)</f>
        <v>0</v>
      </c>
      <c r="E1014" s="89">
        <f>SUM(E1015,E1025,E1041,E1046,E1057,E1064,E1072)</f>
        <v>-24712</v>
      </c>
    </row>
    <row r="1015" outlineLevel="1" spans="1:5">
      <c r="A1015" s="90" t="s">
        <v>1816</v>
      </c>
      <c r="B1015" s="91" t="s">
        <v>1817</v>
      </c>
      <c r="C1015" s="92">
        <f>SUM(C1016:C1024)</f>
        <v>0</v>
      </c>
      <c r="D1015" s="92">
        <f>SUM(D1016:D1024)</f>
        <v>0</v>
      </c>
      <c r="E1015" s="92">
        <f>SUM(E1016:E1024)</f>
        <v>0</v>
      </c>
    </row>
    <row r="1016" ht="15.6" customHeight="1" outlineLevel="2" spans="1:5">
      <c r="A1016" s="93" t="s">
        <v>1818</v>
      </c>
      <c r="B1016" s="94" t="s">
        <v>69</v>
      </c>
      <c r="C1016" s="95"/>
      <c r="D1016" s="95"/>
      <c r="E1016" s="95">
        <f t="shared" si="16"/>
        <v>0</v>
      </c>
    </row>
    <row r="1017" ht="15.6" customHeight="1" outlineLevel="2" spans="1:5">
      <c r="A1017" s="93" t="s">
        <v>1819</v>
      </c>
      <c r="B1017" s="94" t="s">
        <v>71</v>
      </c>
      <c r="C1017" s="95"/>
      <c r="D1017" s="95"/>
      <c r="E1017" s="95">
        <f t="shared" si="16"/>
        <v>0</v>
      </c>
    </row>
    <row r="1018" ht="15.6" customHeight="1" outlineLevel="2" spans="1:5">
      <c r="A1018" s="93" t="s">
        <v>1820</v>
      </c>
      <c r="B1018" s="94" t="s">
        <v>73</v>
      </c>
      <c r="C1018" s="95"/>
      <c r="D1018" s="95"/>
      <c r="E1018" s="95">
        <f t="shared" si="16"/>
        <v>0</v>
      </c>
    </row>
    <row r="1019" ht="15.6" customHeight="1" outlineLevel="2" spans="1:5">
      <c r="A1019" s="93" t="s">
        <v>1821</v>
      </c>
      <c r="B1019" s="94" t="s">
        <v>1822</v>
      </c>
      <c r="C1019" s="95"/>
      <c r="D1019" s="95"/>
      <c r="E1019" s="95">
        <f t="shared" si="16"/>
        <v>0</v>
      </c>
    </row>
    <row r="1020" ht="15.6" customHeight="1" outlineLevel="2" spans="1:5">
      <c r="A1020" s="93" t="s">
        <v>1823</v>
      </c>
      <c r="B1020" s="94" t="s">
        <v>1824</v>
      </c>
      <c r="C1020" s="95"/>
      <c r="D1020" s="95"/>
      <c r="E1020" s="95">
        <f t="shared" si="16"/>
        <v>0</v>
      </c>
    </row>
    <row r="1021" ht="15.6" customHeight="1" outlineLevel="2" spans="1:5">
      <c r="A1021" s="93" t="s">
        <v>1825</v>
      </c>
      <c r="B1021" s="94" t="s">
        <v>1826</v>
      </c>
      <c r="C1021" s="95"/>
      <c r="D1021" s="95"/>
      <c r="E1021" s="95">
        <f t="shared" si="16"/>
        <v>0</v>
      </c>
    </row>
    <row r="1022" ht="15.6" customHeight="1" outlineLevel="2" spans="1:5">
      <c r="A1022" s="93" t="s">
        <v>1827</v>
      </c>
      <c r="B1022" s="94" t="s">
        <v>1828</v>
      </c>
      <c r="C1022" s="95"/>
      <c r="D1022" s="95"/>
      <c r="E1022" s="95">
        <f t="shared" si="16"/>
        <v>0</v>
      </c>
    </row>
    <row r="1023" ht="15.6" customHeight="1" outlineLevel="2" spans="1:5">
      <c r="A1023" s="93" t="s">
        <v>1829</v>
      </c>
      <c r="B1023" s="94" t="s">
        <v>1830</v>
      </c>
      <c r="C1023" s="95"/>
      <c r="D1023" s="95"/>
      <c r="E1023" s="95">
        <f t="shared" si="16"/>
        <v>0</v>
      </c>
    </row>
    <row r="1024" ht="15.6" customHeight="1" outlineLevel="2" spans="1:5">
      <c r="A1024" s="93" t="s">
        <v>1831</v>
      </c>
      <c r="B1024" s="94" t="s">
        <v>1832</v>
      </c>
      <c r="C1024" s="95"/>
      <c r="D1024" s="95"/>
      <c r="E1024" s="95">
        <f t="shared" si="16"/>
        <v>0</v>
      </c>
    </row>
    <row r="1025" outlineLevel="1" spans="1:5">
      <c r="A1025" s="90" t="s">
        <v>1833</v>
      </c>
      <c r="B1025" s="91" t="s">
        <v>1834</v>
      </c>
      <c r="C1025" s="92">
        <f>SUM(C1026:C1040)</f>
        <v>600</v>
      </c>
      <c r="D1025" s="92">
        <f>SUM(D1026:D1040)</f>
        <v>0</v>
      </c>
      <c r="E1025" s="92">
        <f>SUM(E1026:E1040)</f>
        <v>-600</v>
      </c>
    </row>
    <row r="1026" ht="15.6" customHeight="1" outlineLevel="2" spans="1:5">
      <c r="A1026" s="93" t="s">
        <v>1835</v>
      </c>
      <c r="B1026" s="94" t="s">
        <v>69</v>
      </c>
      <c r="C1026" s="95"/>
      <c r="D1026" s="95"/>
      <c r="E1026" s="95">
        <f t="shared" si="16"/>
        <v>0</v>
      </c>
    </row>
    <row r="1027" ht="15.6" customHeight="1" outlineLevel="2" spans="1:5">
      <c r="A1027" s="93" t="s">
        <v>1836</v>
      </c>
      <c r="B1027" s="94" t="s">
        <v>71</v>
      </c>
      <c r="C1027" s="95"/>
      <c r="D1027" s="95"/>
      <c r="E1027" s="95">
        <f t="shared" si="16"/>
        <v>0</v>
      </c>
    </row>
    <row r="1028" ht="15.6" customHeight="1" outlineLevel="2" spans="1:5">
      <c r="A1028" s="93" t="s">
        <v>1837</v>
      </c>
      <c r="B1028" s="94" t="s">
        <v>73</v>
      </c>
      <c r="C1028" s="95"/>
      <c r="D1028" s="95"/>
      <c r="E1028" s="95">
        <f t="shared" si="16"/>
        <v>0</v>
      </c>
    </row>
    <row r="1029" ht="15.6" customHeight="1" outlineLevel="2" spans="1:5">
      <c r="A1029" s="93" t="s">
        <v>1838</v>
      </c>
      <c r="B1029" s="94" t="s">
        <v>1839</v>
      </c>
      <c r="C1029" s="95"/>
      <c r="D1029" s="95"/>
      <c r="E1029" s="95">
        <f t="shared" si="16"/>
        <v>0</v>
      </c>
    </row>
    <row r="1030" ht="15.6" customHeight="1" outlineLevel="2" spans="1:5">
      <c r="A1030" s="93" t="s">
        <v>1840</v>
      </c>
      <c r="B1030" s="94" t="s">
        <v>1841</v>
      </c>
      <c r="C1030" s="95"/>
      <c r="D1030" s="95"/>
      <c r="E1030" s="95">
        <f t="shared" si="16"/>
        <v>0</v>
      </c>
    </row>
    <row r="1031" ht="15.6" customHeight="1" outlineLevel="2" spans="1:5">
      <c r="A1031" s="93" t="s">
        <v>1842</v>
      </c>
      <c r="B1031" s="94" t="s">
        <v>1843</v>
      </c>
      <c r="C1031" s="95"/>
      <c r="D1031" s="95"/>
      <c r="E1031" s="95">
        <f t="shared" si="16"/>
        <v>0</v>
      </c>
    </row>
    <row r="1032" ht="15.6" customHeight="1" outlineLevel="2" spans="1:5">
      <c r="A1032" s="93" t="s">
        <v>1844</v>
      </c>
      <c r="B1032" s="94" t="s">
        <v>1845</v>
      </c>
      <c r="C1032" s="95"/>
      <c r="D1032" s="95"/>
      <c r="E1032" s="95">
        <f t="shared" ref="E1032:E1095" si="17">D1032-C1032</f>
        <v>0</v>
      </c>
    </row>
    <row r="1033" ht="15.6" customHeight="1" outlineLevel="2" spans="1:5">
      <c r="A1033" s="93" t="s">
        <v>1846</v>
      </c>
      <c r="B1033" s="94" t="s">
        <v>1847</v>
      </c>
      <c r="C1033" s="95"/>
      <c r="D1033" s="95"/>
      <c r="E1033" s="95">
        <f t="shared" si="17"/>
        <v>0</v>
      </c>
    </row>
    <row r="1034" ht="15.6" customHeight="1" outlineLevel="2" spans="1:5">
      <c r="A1034" s="93" t="s">
        <v>1848</v>
      </c>
      <c r="B1034" s="94" t="s">
        <v>1849</v>
      </c>
      <c r="C1034" s="95"/>
      <c r="D1034" s="95"/>
      <c r="E1034" s="95">
        <f t="shared" si="17"/>
        <v>0</v>
      </c>
    </row>
    <row r="1035" ht="15.6" customHeight="1" outlineLevel="2" spans="1:5">
      <c r="A1035" s="93" t="s">
        <v>1850</v>
      </c>
      <c r="B1035" s="94" t="s">
        <v>1851</v>
      </c>
      <c r="C1035" s="95"/>
      <c r="D1035" s="95"/>
      <c r="E1035" s="95">
        <f t="shared" si="17"/>
        <v>0</v>
      </c>
    </row>
    <row r="1036" ht="15.6" customHeight="1" outlineLevel="2" spans="1:5">
      <c r="A1036" s="93" t="s">
        <v>1852</v>
      </c>
      <c r="B1036" s="94" t="s">
        <v>1853</v>
      </c>
      <c r="C1036" s="95"/>
      <c r="D1036" s="95"/>
      <c r="E1036" s="95">
        <f t="shared" si="17"/>
        <v>0</v>
      </c>
    </row>
    <row r="1037" ht="15.6" customHeight="1" outlineLevel="2" spans="1:5">
      <c r="A1037" s="93" t="s">
        <v>1854</v>
      </c>
      <c r="B1037" s="94" t="s">
        <v>1855</v>
      </c>
      <c r="C1037" s="95"/>
      <c r="D1037" s="95"/>
      <c r="E1037" s="95">
        <f t="shared" si="17"/>
        <v>0</v>
      </c>
    </row>
    <row r="1038" ht="15.6" customHeight="1" outlineLevel="2" spans="1:5">
      <c r="A1038" s="93" t="s">
        <v>1856</v>
      </c>
      <c r="B1038" s="94" t="s">
        <v>1857</v>
      </c>
      <c r="C1038" s="95"/>
      <c r="D1038" s="95"/>
      <c r="E1038" s="95">
        <f t="shared" si="17"/>
        <v>0</v>
      </c>
    </row>
    <row r="1039" ht="15.6" customHeight="1" outlineLevel="2" spans="1:5">
      <c r="A1039" s="93" t="s">
        <v>1858</v>
      </c>
      <c r="B1039" s="94" t="s">
        <v>1859</v>
      </c>
      <c r="C1039" s="95"/>
      <c r="D1039" s="95"/>
      <c r="E1039" s="95">
        <f t="shared" si="17"/>
        <v>0</v>
      </c>
    </row>
    <row r="1040" ht="15.6" customHeight="1" outlineLevel="2" spans="1:5">
      <c r="A1040" s="93" t="s">
        <v>1860</v>
      </c>
      <c r="B1040" s="94" t="s">
        <v>1861</v>
      </c>
      <c r="C1040" s="95">
        <v>600</v>
      </c>
      <c r="D1040" s="95"/>
      <c r="E1040" s="95">
        <f t="shared" si="17"/>
        <v>-600</v>
      </c>
    </row>
    <row r="1041" outlineLevel="1" spans="1:5">
      <c r="A1041" s="90" t="s">
        <v>1862</v>
      </c>
      <c r="B1041" s="91" t="s">
        <v>1863</v>
      </c>
      <c r="C1041" s="92">
        <f>SUM(C1042:C1045)</f>
        <v>0</v>
      </c>
      <c r="D1041" s="92">
        <f>SUM(D1042:D1045)</f>
        <v>0</v>
      </c>
      <c r="E1041" s="92">
        <f>SUM(E1042:E1045)</f>
        <v>0</v>
      </c>
    </row>
    <row r="1042" ht="15.6" customHeight="1" outlineLevel="2" spans="1:5">
      <c r="A1042" s="93" t="s">
        <v>1864</v>
      </c>
      <c r="B1042" s="94" t="s">
        <v>69</v>
      </c>
      <c r="C1042" s="95"/>
      <c r="D1042" s="95"/>
      <c r="E1042" s="95">
        <f t="shared" si="17"/>
        <v>0</v>
      </c>
    </row>
    <row r="1043" ht="15.6" customHeight="1" outlineLevel="2" spans="1:5">
      <c r="A1043" s="93" t="s">
        <v>1865</v>
      </c>
      <c r="B1043" s="94" t="s">
        <v>71</v>
      </c>
      <c r="C1043" s="95"/>
      <c r="D1043" s="95"/>
      <c r="E1043" s="95">
        <f t="shared" si="17"/>
        <v>0</v>
      </c>
    </row>
    <row r="1044" ht="15.6" customHeight="1" outlineLevel="2" spans="1:5">
      <c r="A1044" s="93" t="s">
        <v>1866</v>
      </c>
      <c r="B1044" s="94" t="s">
        <v>73</v>
      </c>
      <c r="C1044" s="95"/>
      <c r="D1044" s="95"/>
      <c r="E1044" s="95">
        <f t="shared" si="17"/>
        <v>0</v>
      </c>
    </row>
    <row r="1045" ht="15.6" customHeight="1" outlineLevel="2" spans="1:5">
      <c r="A1045" s="93" t="s">
        <v>1867</v>
      </c>
      <c r="B1045" s="94" t="s">
        <v>1868</v>
      </c>
      <c r="C1045" s="95"/>
      <c r="D1045" s="95"/>
      <c r="E1045" s="95">
        <f t="shared" si="17"/>
        <v>0</v>
      </c>
    </row>
    <row r="1046" outlineLevel="1" spans="1:5">
      <c r="A1046" s="90" t="s">
        <v>1869</v>
      </c>
      <c r="B1046" s="91" t="s">
        <v>1870</v>
      </c>
      <c r="C1046" s="92">
        <f>SUM(C1047:C1056)</f>
        <v>0</v>
      </c>
      <c r="D1046" s="92">
        <f>SUM(D1047:D1056)</f>
        <v>0</v>
      </c>
      <c r="E1046" s="92">
        <f>SUM(E1047:E1056)</f>
        <v>0</v>
      </c>
    </row>
    <row r="1047" ht="15.6" customHeight="1" outlineLevel="2" spans="1:5">
      <c r="A1047" s="93" t="s">
        <v>1871</v>
      </c>
      <c r="B1047" s="94" t="s">
        <v>69</v>
      </c>
      <c r="C1047" s="95"/>
      <c r="D1047" s="95"/>
      <c r="E1047" s="95">
        <f t="shared" si="17"/>
        <v>0</v>
      </c>
    </row>
    <row r="1048" ht="15.6" customHeight="1" outlineLevel="2" spans="1:5">
      <c r="A1048" s="93" t="s">
        <v>1872</v>
      </c>
      <c r="B1048" s="94" t="s">
        <v>71</v>
      </c>
      <c r="C1048" s="95"/>
      <c r="D1048" s="95"/>
      <c r="E1048" s="95">
        <f t="shared" si="17"/>
        <v>0</v>
      </c>
    </row>
    <row r="1049" ht="15.6" customHeight="1" outlineLevel="2" spans="1:5">
      <c r="A1049" s="93" t="s">
        <v>1873</v>
      </c>
      <c r="B1049" s="94" t="s">
        <v>73</v>
      </c>
      <c r="C1049" s="95"/>
      <c r="D1049" s="95"/>
      <c r="E1049" s="95">
        <f t="shared" si="17"/>
        <v>0</v>
      </c>
    </row>
    <row r="1050" ht="15.6" customHeight="1" outlineLevel="2" spans="1:5">
      <c r="A1050" s="93" t="s">
        <v>1874</v>
      </c>
      <c r="B1050" s="94" t="s">
        <v>1875</v>
      </c>
      <c r="C1050" s="95"/>
      <c r="D1050" s="95"/>
      <c r="E1050" s="95">
        <f t="shared" si="17"/>
        <v>0</v>
      </c>
    </row>
    <row r="1051" ht="15.6" customHeight="1" outlineLevel="2" spans="1:5">
      <c r="A1051" s="93" t="s">
        <v>1876</v>
      </c>
      <c r="B1051" s="94" t="s">
        <v>1877</v>
      </c>
      <c r="C1051" s="95"/>
      <c r="D1051" s="95"/>
      <c r="E1051" s="95">
        <f t="shared" si="17"/>
        <v>0</v>
      </c>
    </row>
    <row r="1052" ht="15.6" customHeight="1" outlineLevel="2" spans="1:5">
      <c r="A1052" s="93" t="s">
        <v>1878</v>
      </c>
      <c r="B1052" s="94" t="s">
        <v>1879</v>
      </c>
      <c r="C1052" s="95"/>
      <c r="D1052" s="95"/>
      <c r="E1052" s="95">
        <f t="shared" si="17"/>
        <v>0</v>
      </c>
    </row>
    <row r="1053" ht="15.6" customHeight="1" outlineLevel="2" spans="1:5">
      <c r="A1053" s="93" t="s">
        <v>1880</v>
      </c>
      <c r="B1053" s="94" t="s">
        <v>1881</v>
      </c>
      <c r="C1053" s="95"/>
      <c r="D1053" s="95"/>
      <c r="E1053" s="95">
        <f t="shared" si="17"/>
        <v>0</v>
      </c>
    </row>
    <row r="1054" ht="15.6" customHeight="1" outlineLevel="2" spans="1:5">
      <c r="A1054" s="93" t="s">
        <v>1882</v>
      </c>
      <c r="B1054" s="94" t="s">
        <v>1883</v>
      </c>
      <c r="C1054" s="95"/>
      <c r="D1054" s="95"/>
      <c r="E1054" s="95">
        <f t="shared" si="17"/>
        <v>0</v>
      </c>
    </row>
    <row r="1055" ht="15.6" customHeight="1" outlineLevel="2" spans="1:5">
      <c r="A1055" s="93" t="s">
        <v>1884</v>
      </c>
      <c r="B1055" s="94" t="s">
        <v>87</v>
      </c>
      <c r="C1055" s="95"/>
      <c r="D1055" s="95"/>
      <c r="E1055" s="95">
        <f t="shared" si="17"/>
        <v>0</v>
      </c>
    </row>
    <row r="1056" ht="15.6" customHeight="1" outlineLevel="2" spans="1:5">
      <c r="A1056" s="93" t="s">
        <v>1885</v>
      </c>
      <c r="B1056" s="94" t="s">
        <v>1886</v>
      </c>
      <c r="C1056" s="95"/>
      <c r="D1056" s="95"/>
      <c r="E1056" s="95">
        <f t="shared" si="17"/>
        <v>0</v>
      </c>
    </row>
    <row r="1057" outlineLevel="1" spans="1:5">
      <c r="A1057" s="90" t="s">
        <v>1887</v>
      </c>
      <c r="B1057" s="91" t="s">
        <v>1888</v>
      </c>
      <c r="C1057" s="92">
        <f>SUM(C1058:C1063)</f>
        <v>0</v>
      </c>
      <c r="D1057" s="92">
        <f>SUM(D1058:D1063)</f>
        <v>0</v>
      </c>
      <c r="E1057" s="92">
        <f>SUM(E1058:E1063)</f>
        <v>0</v>
      </c>
    </row>
    <row r="1058" ht="15.6" customHeight="1" outlineLevel="2" spans="1:5">
      <c r="A1058" s="93" t="s">
        <v>1889</v>
      </c>
      <c r="B1058" s="94" t="s">
        <v>69</v>
      </c>
      <c r="C1058" s="95"/>
      <c r="D1058" s="95"/>
      <c r="E1058" s="95">
        <f t="shared" si="17"/>
        <v>0</v>
      </c>
    </row>
    <row r="1059" ht="15.6" customHeight="1" outlineLevel="2" spans="1:5">
      <c r="A1059" s="93" t="s">
        <v>1890</v>
      </c>
      <c r="B1059" s="94" t="s">
        <v>71</v>
      </c>
      <c r="C1059" s="95"/>
      <c r="D1059" s="95"/>
      <c r="E1059" s="95">
        <f t="shared" si="17"/>
        <v>0</v>
      </c>
    </row>
    <row r="1060" ht="15.6" customHeight="1" outlineLevel="2" spans="1:5">
      <c r="A1060" s="93" t="s">
        <v>1891</v>
      </c>
      <c r="B1060" s="94" t="s">
        <v>73</v>
      </c>
      <c r="C1060" s="95"/>
      <c r="D1060" s="95"/>
      <c r="E1060" s="95">
        <f t="shared" si="17"/>
        <v>0</v>
      </c>
    </row>
    <row r="1061" ht="15.6" customHeight="1" outlineLevel="2" spans="1:5">
      <c r="A1061" s="93" t="s">
        <v>1892</v>
      </c>
      <c r="B1061" s="94" t="s">
        <v>1893</v>
      </c>
      <c r="C1061" s="95"/>
      <c r="D1061" s="95"/>
      <c r="E1061" s="95">
        <f t="shared" si="17"/>
        <v>0</v>
      </c>
    </row>
    <row r="1062" ht="15.6" customHeight="1" outlineLevel="2" spans="1:5">
      <c r="A1062" s="93" t="s">
        <v>1894</v>
      </c>
      <c r="B1062" s="94" t="s">
        <v>1895</v>
      </c>
      <c r="C1062" s="95"/>
      <c r="D1062" s="95"/>
      <c r="E1062" s="95">
        <f t="shared" si="17"/>
        <v>0</v>
      </c>
    </row>
    <row r="1063" ht="15.6" customHeight="1" outlineLevel="2" spans="1:5">
      <c r="A1063" s="93" t="s">
        <v>1896</v>
      </c>
      <c r="B1063" s="94" t="s">
        <v>1897</v>
      </c>
      <c r="C1063" s="95"/>
      <c r="D1063" s="95"/>
      <c r="E1063" s="95">
        <f t="shared" si="17"/>
        <v>0</v>
      </c>
    </row>
    <row r="1064" outlineLevel="1" spans="1:5">
      <c r="A1064" s="90" t="s">
        <v>1898</v>
      </c>
      <c r="B1064" s="91" t="s">
        <v>1899</v>
      </c>
      <c r="C1064" s="92">
        <f>SUM(C1065:C1071)</f>
        <v>24112</v>
      </c>
      <c r="D1064" s="92">
        <f>SUM(D1065:D1071)</f>
        <v>0</v>
      </c>
      <c r="E1064" s="92">
        <f>SUM(E1065:E1071)</f>
        <v>-24112</v>
      </c>
    </row>
    <row r="1065" ht="15.6" customHeight="1" outlineLevel="2" spans="1:5">
      <c r="A1065" s="93" t="s">
        <v>1900</v>
      </c>
      <c r="B1065" s="94" t="s">
        <v>69</v>
      </c>
      <c r="C1065" s="95"/>
      <c r="D1065" s="95"/>
      <c r="E1065" s="95">
        <f t="shared" si="17"/>
        <v>0</v>
      </c>
    </row>
    <row r="1066" ht="15.6" customHeight="1" outlineLevel="2" spans="1:5">
      <c r="A1066" s="93" t="s">
        <v>1901</v>
      </c>
      <c r="B1066" s="94" t="s">
        <v>71</v>
      </c>
      <c r="C1066" s="95"/>
      <c r="D1066" s="95"/>
      <c r="E1066" s="95">
        <f t="shared" si="17"/>
        <v>0</v>
      </c>
    </row>
    <row r="1067" ht="15.6" customHeight="1" outlineLevel="2" spans="1:5">
      <c r="A1067" s="93" t="s">
        <v>1902</v>
      </c>
      <c r="B1067" s="94" t="s">
        <v>73</v>
      </c>
      <c r="C1067" s="95"/>
      <c r="D1067" s="95"/>
      <c r="E1067" s="95">
        <f t="shared" si="17"/>
        <v>0</v>
      </c>
    </row>
    <row r="1068" ht="15.6" customHeight="1" outlineLevel="2" spans="1:5">
      <c r="A1068" s="93" t="s">
        <v>1903</v>
      </c>
      <c r="B1068" s="94" t="s">
        <v>1904</v>
      </c>
      <c r="C1068" s="95"/>
      <c r="D1068" s="95"/>
      <c r="E1068" s="95">
        <f t="shared" si="17"/>
        <v>0</v>
      </c>
    </row>
    <row r="1069" ht="15.6" customHeight="1" outlineLevel="2" spans="1:5">
      <c r="A1069" s="93" t="s">
        <v>1905</v>
      </c>
      <c r="B1069" s="94" t="s">
        <v>1906</v>
      </c>
      <c r="C1069" s="95">
        <v>650</v>
      </c>
      <c r="D1069" s="95"/>
      <c r="E1069" s="95">
        <f t="shared" si="17"/>
        <v>-650</v>
      </c>
    </row>
    <row r="1070" ht="15.6" customHeight="1" outlineLevel="2" spans="1:5">
      <c r="A1070" s="93" t="s">
        <v>1907</v>
      </c>
      <c r="B1070" s="94" t="s">
        <v>1908</v>
      </c>
      <c r="C1070" s="95">
        <v>160</v>
      </c>
      <c r="D1070" s="95"/>
      <c r="E1070" s="95">
        <f t="shared" si="17"/>
        <v>-160</v>
      </c>
    </row>
    <row r="1071" ht="15.6" customHeight="1" outlineLevel="2" spans="1:5">
      <c r="A1071" s="93" t="s">
        <v>1909</v>
      </c>
      <c r="B1071" s="94" t="s">
        <v>1910</v>
      </c>
      <c r="C1071" s="95">
        <v>23302</v>
      </c>
      <c r="D1071" s="95"/>
      <c r="E1071" s="95">
        <f t="shared" si="17"/>
        <v>-23302</v>
      </c>
    </row>
    <row r="1072" outlineLevel="1" spans="1:5">
      <c r="A1072" s="90" t="s">
        <v>1911</v>
      </c>
      <c r="B1072" s="91" t="s">
        <v>1912</v>
      </c>
      <c r="C1072" s="92">
        <f>SUM(C1073:C1077)</f>
        <v>0</v>
      </c>
      <c r="D1072" s="92">
        <f>SUM(D1073:D1077)</f>
        <v>0</v>
      </c>
      <c r="E1072" s="92">
        <f>SUM(E1073:E1077)</f>
        <v>0</v>
      </c>
    </row>
    <row r="1073" ht="15.6" customHeight="1" outlineLevel="2" spans="1:5">
      <c r="A1073" s="93" t="s">
        <v>1913</v>
      </c>
      <c r="B1073" s="94" t="s">
        <v>1914</v>
      </c>
      <c r="C1073" s="95"/>
      <c r="D1073" s="95"/>
      <c r="E1073" s="95">
        <f t="shared" si="17"/>
        <v>0</v>
      </c>
    </row>
    <row r="1074" ht="15.6" customHeight="1" outlineLevel="2" spans="1:5">
      <c r="A1074" s="93" t="s">
        <v>1915</v>
      </c>
      <c r="B1074" s="94" t="s">
        <v>1916</v>
      </c>
      <c r="C1074" s="95"/>
      <c r="D1074" s="95"/>
      <c r="E1074" s="95">
        <f t="shared" si="17"/>
        <v>0</v>
      </c>
    </row>
    <row r="1075" ht="15.6" customHeight="1" outlineLevel="2" spans="1:5">
      <c r="A1075" s="93" t="s">
        <v>1917</v>
      </c>
      <c r="B1075" s="94" t="s">
        <v>1918</v>
      </c>
      <c r="C1075" s="95"/>
      <c r="D1075" s="95"/>
      <c r="E1075" s="95">
        <f t="shared" si="17"/>
        <v>0</v>
      </c>
    </row>
    <row r="1076" ht="15.6" customHeight="1" outlineLevel="2" spans="1:5">
      <c r="A1076" s="93" t="s">
        <v>1919</v>
      </c>
      <c r="B1076" s="94" t="s">
        <v>1920</v>
      </c>
      <c r="C1076" s="95"/>
      <c r="D1076" s="95"/>
      <c r="E1076" s="95">
        <f t="shared" si="17"/>
        <v>0</v>
      </c>
    </row>
    <row r="1077" ht="15.6" customHeight="1" outlineLevel="2" spans="1:5">
      <c r="A1077" s="93" t="s">
        <v>1921</v>
      </c>
      <c r="B1077" s="94" t="s">
        <v>1912</v>
      </c>
      <c r="C1077" s="95"/>
      <c r="D1077" s="95"/>
      <c r="E1077" s="95">
        <f t="shared" si="17"/>
        <v>0</v>
      </c>
    </row>
    <row r="1078" spans="1:5">
      <c r="A1078" s="87" t="s">
        <v>1922</v>
      </c>
      <c r="B1078" s="88" t="s">
        <v>1923</v>
      </c>
      <c r="C1078" s="89">
        <f>SUM(C1079,C1089,C1095)</f>
        <v>100</v>
      </c>
      <c r="D1078" s="89">
        <f>SUM(D1079,D1089,D1095)</f>
        <v>0</v>
      </c>
      <c r="E1078" s="89">
        <f>SUM(E1079,E1089,E1095)</f>
        <v>-100</v>
      </c>
    </row>
    <row r="1079" outlineLevel="1" spans="1:5">
      <c r="A1079" s="90" t="s">
        <v>1924</v>
      </c>
      <c r="B1079" s="91" t="s">
        <v>1925</v>
      </c>
      <c r="C1079" s="92">
        <f>SUM(C1080:C1088)</f>
        <v>100</v>
      </c>
      <c r="D1079" s="92">
        <f>SUM(D1080:D1088)</f>
        <v>0</v>
      </c>
      <c r="E1079" s="92">
        <f>SUM(E1080:E1088)</f>
        <v>-100</v>
      </c>
    </row>
    <row r="1080" ht="15.6" customHeight="1" outlineLevel="2" spans="1:5">
      <c r="A1080" s="93" t="s">
        <v>1926</v>
      </c>
      <c r="B1080" s="94" t="s">
        <v>69</v>
      </c>
      <c r="C1080" s="95"/>
      <c r="D1080" s="95"/>
      <c r="E1080" s="95">
        <f t="shared" si="17"/>
        <v>0</v>
      </c>
    </row>
    <row r="1081" ht="15.6" customHeight="1" outlineLevel="2" spans="1:5">
      <c r="A1081" s="93" t="s">
        <v>1927</v>
      </c>
      <c r="B1081" s="94" t="s">
        <v>71</v>
      </c>
      <c r="C1081" s="95"/>
      <c r="D1081" s="95"/>
      <c r="E1081" s="95">
        <f t="shared" si="17"/>
        <v>0</v>
      </c>
    </row>
    <row r="1082" ht="15.6" customHeight="1" outlineLevel="2" spans="1:5">
      <c r="A1082" s="93" t="s">
        <v>1928</v>
      </c>
      <c r="B1082" s="94" t="s">
        <v>73</v>
      </c>
      <c r="C1082" s="95"/>
      <c r="D1082" s="95"/>
      <c r="E1082" s="95">
        <f t="shared" si="17"/>
        <v>0</v>
      </c>
    </row>
    <row r="1083" ht="15.6" customHeight="1" outlineLevel="2" spans="1:5">
      <c r="A1083" s="93" t="s">
        <v>1929</v>
      </c>
      <c r="B1083" s="94" t="s">
        <v>1930</v>
      </c>
      <c r="C1083" s="95"/>
      <c r="D1083" s="95"/>
      <c r="E1083" s="95">
        <f t="shared" si="17"/>
        <v>0</v>
      </c>
    </row>
    <row r="1084" ht="15.6" customHeight="1" outlineLevel="2" spans="1:5">
      <c r="A1084" s="93" t="s">
        <v>1931</v>
      </c>
      <c r="B1084" s="94" t="s">
        <v>1932</v>
      </c>
      <c r="C1084" s="95"/>
      <c r="D1084" s="95"/>
      <c r="E1084" s="95">
        <f t="shared" si="17"/>
        <v>0</v>
      </c>
    </row>
    <row r="1085" ht="15.6" customHeight="1" outlineLevel="2" spans="1:5">
      <c r="A1085" s="93" t="s">
        <v>1933</v>
      </c>
      <c r="B1085" s="94" t="s">
        <v>1934</v>
      </c>
      <c r="C1085" s="95"/>
      <c r="D1085" s="95"/>
      <c r="E1085" s="95">
        <f t="shared" si="17"/>
        <v>0</v>
      </c>
    </row>
    <row r="1086" ht="15.6" customHeight="1" outlineLevel="2" spans="1:5">
      <c r="A1086" s="93" t="s">
        <v>1935</v>
      </c>
      <c r="B1086" s="94" t="s">
        <v>1936</v>
      </c>
      <c r="C1086" s="95"/>
      <c r="D1086" s="95"/>
      <c r="E1086" s="95">
        <f t="shared" si="17"/>
        <v>0</v>
      </c>
    </row>
    <row r="1087" ht="15.6" customHeight="1" outlineLevel="2" spans="1:5">
      <c r="A1087" s="93" t="s">
        <v>1937</v>
      </c>
      <c r="B1087" s="94" t="s">
        <v>87</v>
      </c>
      <c r="C1087" s="95"/>
      <c r="D1087" s="95"/>
      <c r="E1087" s="95">
        <f t="shared" si="17"/>
        <v>0</v>
      </c>
    </row>
    <row r="1088" ht="15.6" customHeight="1" outlineLevel="2" spans="1:5">
      <c r="A1088" s="93" t="s">
        <v>1938</v>
      </c>
      <c r="B1088" s="94" t="s">
        <v>1939</v>
      </c>
      <c r="C1088" s="95">
        <v>100</v>
      </c>
      <c r="D1088" s="95"/>
      <c r="E1088" s="95">
        <f t="shared" si="17"/>
        <v>-100</v>
      </c>
    </row>
    <row r="1089" outlineLevel="1" spans="1:5">
      <c r="A1089" s="90" t="s">
        <v>1940</v>
      </c>
      <c r="B1089" s="91" t="s">
        <v>1941</v>
      </c>
      <c r="C1089" s="92">
        <f>SUM(C1090:C1094)</f>
        <v>0</v>
      </c>
      <c r="D1089" s="92">
        <f>SUM(D1090:D1094)</f>
        <v>0</v>
      </c>
      <c r="E1089" s="92">
        <f>SUM(E1090:E1094)</f>
        <v>0</v>
      </c>
    </row>
    <row r="1090" ht="15.6" customHeight="1" outlineLevel="2" spans="1:5">
      <c r="A1090" s="93" t="s">
        <v>1942</v>
      </c>
      <c r="B1090" s="94" t="s">
        <v>69</v>
      </c>
      <c r="C1090" s="95"/>
      <c r="D1090" s="95"/>
      <c r="E1090" s="95">
        <f t="shared" si="17"/>
        <v>0</v>
      </c>
    </row>
    <row r="1091" ht="15.6" customHeight="1" outlineLevel="2" spans="1:5">
      <c r="A1091" s="93" t="s">
        <v>1943</v>
      </c>
      <c r="B1091" s="94" t="s">
        <v>71</v>
      </c>
      <c r="C1091" s="95"/>
      <c r="D1091" s="95"/>
      <c r="E1091" s="95">
        <f t="shared" si="17"/>
        <v>0</v>
      </c>
    </row>
    <row r="1092" ht="15.6" customHeight="1" outlineLevel="2" spans="1:5">
      <c r="A1092" s="93" t="s">
        <v>1944</v>
      </c>
      <c r="B1092" s="94" t="s">
        <v>73</v>
      </c>
      <c r="C1092" s="95"/>
      <c r="D1092" s="95"/>
      <c r="E1092" s="95">
        <f t="shared" si="17"/>
        <v>0</v>
      </c>
    </row>
    <row r="1093" ht="15.6" customHeight="1" outlineLevel="2" spans="1:5">
      <c r="A1093" s="93" t="s">
        <v>1945</v>
      </c>
      <c r="B1093" s="94" t="s">
        <v>1946</v>
      </c>
      <c r="C1093" s="95"/>
      <c r="D1093" s="95"/>
      <c r="E1093" s="95">
        <f t="shared" si="17"/>
        <v>0</v>
      </c>
    </row>
    <row r="1094" ht="15.6" customHeight="1" outlineLevel="2" spans="1:5">
      <c r="A1094" s="93" t="s">
        <v>1947</v>
      </c>
      <c r="B1094" s="94" t="s">
        <v>1948</v>
      </c>
      <c r="C1094" s="95"/>
      <c r="D1094" s="95"/>
      <c r="E1094" s="95">
        <f t="shared" si="17"/>
        <v>0</v>
      </c>
    </row>
    <row r="1095" outlineLevel="1" spans="1:5">
      <c r="A1095" s="90" t="s">
        <v>1949</v>
      </c>
      <c r="B1095" s="91" t="s">
        <v>1950</v>
      </c>
      <c r="C1095" s="92">
        <f>SUM(C1096:C1097)</f>
        <v>0</v>
      </c>
      <c r="D1095" s="92">
        <f>SUM(D1096:D1097)</f>
        <v>0</v>
      </c>
      <c r="E1095" s="92">
        <f>SUM(E1096:E1097)</f>
        <v>0</v>
      </c>
    </row>
    <row r="1096" ht="15.6" customHeight="1" outlineLevel="2" spans="1:5">
      <c r="A1096" s="93" t="s">
        <v>1951</v>
      </c>
      <c r="B1096" s="94" t="s">
        <v>1952</v>
      </c>
      <c r="C1096" s="95"/>
      <c r="D1096" s="95"/>
      <c r="E1096" s="95">
        <f t="shared" ref="E1096:E1159" si="18">D1096-C1096</f>
        <v>0</v>
      </c>
    </row>
    <row r="1097" ht="15.6" customHeight="1" outlineLevel="2" spans="1:5">
      <c r="A1097" s="93" t="s">
        <v>1953</v>
      </c>
      <c r="B1097" s="94" t="s">
        <v>1950</v>
      </c>
      <c r="C1097" s="95"/>
      <c r="D1097" s="95"/>
      <c r="E1097" s="95">
        <f t="shared" si="18"/>
        <v>0</v>
      </c>
    </row>
    <row r="1098" spans="1:5">
      <c r="A1098" s="87" t="s">
        <v>1954</v>
      </c>
      <c r="B1098" s="88" t="s">
        <v>1955</v>
      </c>
      <c r="C1098" s="89">
        <f>SUM(C1099,C1106,C1116,C1122,C1125)</f>
        <v>0</v>
      </c>
      <c r="D1098" s="89">
        <f>SUM(D1099,D1106,D1116,D1122,D1125)</f>
        <v>0</v>
      </c>
      <c r="E1098" s="89">
        <f>SUM(E1099,E1106,E1116,E1122,E1125)</f>
        <v>0</v>
      </c>
    </row>
    <row r="1099" outlineLevel="1" spans="1:5">
      <c r="A1099" s="90" t="s">
        <v>1956</v>
      </c>
      <c r="B1099" s="91" t="s">
        <v>1957</v>
      </c>
      <c r="C1099" s="92">
        <f>SUM(C1100:C1105)</f>
        <v>0</v>
      </c>
      <c r="D1099" s="92">
        <f>SUM(D1100:D1105)</f>
        <v>0</v>
      </c>
      <c r="E1099" s="92">
        <f>SUM(E1100:E1105)</f>
        <v>0</v>
      </c>
    </row>
    <row r="1100" ht="15.6" customHeight="1" outlineLevel="2" spans="1:5">
      <c r="A1100" s="93" t="s">
        <v>1958</v>
      </c>
      <c r="B1100" s="94" t="s">
        <v>69</v>
      </c>
      <c r="C1100" s="95"/>
      <c r="D1100" s="95"/>
      <c r="E1100" s="95">
        <f t="shared" si="18"/>
        <v>0</v>
      </c>
    </row>
    <row r="1101" ht="15.6" customHeight="1" outlineLevel="2" spans="1:5">
      <c r="A1101" s="93" t="s">
        <v>1959</v>
      </c>
      <c r="B1101" s="94" t="s">
        <v>71</v>
      </c>
      <c r="C1101" s="95"/>
      <c r="D1101" s="95"/>
      <c r="E1101" s="95">
        <f t="shared" si="18"/>
        <v>0</v>
      </c>
    </row>
    <row r="1102" ht="15.6" customHeight="1" outlineLevel="2" spans="1:5">
      <c r="A1102" s="93" t="s">
        <v>1960</v>
      </c>
      <c r="B1102" s="94" t="s">
        <v>73</v>
      </c>
      <c r="C1102" s="95"/>
      <c r="D1102" s="95"/>
      <c r="E1102" s="95">
        <f t="shared" si="18"/>
        <v>0</v>
      </c>
    </row>
    <row r="1103" ht="15.6" customHeight="1" outlineLevel="2" spans="1:5">
      <c r="A1103" s="93" t="s">
        <v>1961</v>
      </c>
      <c r="B1103" s="94" t="s">
        <v>1962</v>
      </c>
      <c r="C1103" s="95"/>
      <c r="D1103" s="95"/>
      <c r="E1103" s="95">
        <f t="shared" si="18"/>
        <v>0</v>
      </c>
    </row>
    <row r="1104" ht="15.6" customHeight="1" outlineLevel="2" spans="1:5">
      <c r="A1104" s="93" t="s">
        <v>1963</v>
      </c>
      <c r="B1104" s="94" t="s">
        <v>87</v>
      </c>
      <c r="C1104" s="95"/>
      <c r="D1104" s="95"/>
      <c r="E1104" s="95">
        <f t="shared" si="18"/>
        <v>0</v>
      </c>
    </row>
    <row r="1105" ht="15.6" customHeight="1" outlineLevel="2" spans="1:5">
      <c r="A1105" s="93" t="s">
        <v>1964</v>
      </c>
      <c r="B1105" s="94" t="s">
        <v>1965</v>
      </c>
      <c r="C1105" s="95"/>
      <c r="D1105" s="95"/>
      <c r="E1105" s="95">
        <f t="shared" si="18"/>
        <v>0</v>
      </c>
    </row>
    <row r="1106" outlineLevel="1" spans="1:5">
      <c r="A1106" s="90" t="s">
        <v>1966</v>
      </c>
      <c r="B1106" s="91" t="s">
        <v>1967</v>
      </c>
      <c r="C1106" s="92">
        <f>SUM(C1107:C1115)</f>
        <v>0</v>
      </c>
      <c r="D1106" s="92">
        <f>SUM(D1107:D1115)</f>
        <v>0</v>
      </c>
      <c r="E1106" s="92">
        <f>SUM(E1107:E1115)</f>
        <v>0</v>
      </c>
    </row>
    <row r="1107" ht="15.6" customHeight="1" outlineLevel="2" spans="1:5">
      <c r="A1107" s="93" t="s">
        <v>1968</v>
      </c>
      <c r="B1107" s="94" t="s">
        <v>1969</v>
      </c>
      <c r="C1107" s="95"/>
      <c r="D1107" s="95"/>
      <c r="E1107" s="95">
        <f t="shared" si="18"/>
        <v>0</v>
      </c>
    </row>
    <row r="1108" ht="15.6" customHeight="1" outlineLevel="2" spans="1:5">
      <c r="A1108" s="93" t="s">
        <v>1970</v>
      </c>
      <c r="B1108" s="94" t="s">
        <v>1971</v>
      </c>
      <c r="C1108" s="95"/>
      <c r="D1108" s="95"/>
      <c r="E1108" s="95">
        <f t="shared" si="18"/>
        <v>0</v>
      </c>
    </row>
    <row r="1109" ht="15.6" customHeight="1" outlineLevel="2" spans="1:5">
      <c r="A1109" s="93" t="s">
        <v>1972</v>
      </c>
      <c r="B1109" s="94" t="s">
        <v>1973</v>
      </c>
      <c r="C1109" s="95"/>
      <c r="D1109" s="95"/>
      <c r="E1109" s="95">
        <f t="shared" si="18"/>
        <v>0</v>
      </c>
    </row>
    <row r="1110" ht="15.6" customHeight="1" outlineLevel="2" spans="1:5">
      <c r="A1110" s="93" t="s">
        <v>1974</v>
      </c>
      <c r="B1110" s="94" t="s">
        <v>1975</v>
      </c>
      <c r="C1110" s="95"/>
      <c r="D1110" s="95"/>
      <c r="E1110" s="95">
        <f t="shared" si="18"/>
        <v>0</v>
      </c>
    </row>
    <row r="1111" ht="15.6" customHeight="1" outlineLevel="2" spans="1:5">
      <c r="A1111" s="93" t="s">
        <v>1976</v>
      </c>
      <c r="B1111" s="94" t="s">
        <v>1977</v>
      </c>
      <c r="C1111" s="95"/>
      <c r="D1111" s="95"/>
      <c r="E1111" s="95">
        <f t="shared" si="18"/>
        <v>0</v>
      </c>
    </row>
    <row r="1112" ht="15.6" customHeight="1" outlineLevel="2" spans="1:5">
      <c r="A1112" s="93" t="s">
        <v>1978</v>
      </c>
      <c r="B1112" s="94" t="s">
        <v>1979</v>
      </c>
      <c r="C1112" s="95"/>
      <c r="D1112" s="95"/>
      <c r="E1112" s="95">
        <f t="shared" si="18"/>
        <v>0</v>
      </c>
    </row>
    <row r="1113" ht="15.6" customHeight="1" outlineLevel="2" spans="1:5">
      <c r="A1113" s="93" t="s">
        <v>1980</v>
      </c>
      <c r="B1113" s="94" t="s">
        <v>1981</v>
      </c>
      <c r="C1113" s="95"/>
      <c r="D1113" s="95"/>
      <c r="E1113" s="95">
        <f t="shared" si="18"/>
        <v>0</v>
      </c>
    </row>
    <row r="1114" ht="15.6" customHeight="1" outlineLevel="2" spans="1:5">
      <c r="A1114" s="93" t="s">
        <v>1982</v>
      </c>
      <c r="B1114" s="94" t="s">
        <v>1983</v>
      </c>
      <c r="C1114" s="95"/>
      <c r="D1114" s="95"/>
      <c r="E1114" s="95">
        <f t="shared" si="18"/>
        <v>0</v>
      </c>
    </row>
    <row r="1115" ht="15.6" customHeight="1" outlineLevel="2" spans="1:5">
      <c r="A1115" s="93" t="s">
        <v>1984</v>
      </c>
      <c r="B1115" s="94" t="s">
        <v>1985</v>
      </c>
      <c r="C1115" s="95"/>
      <c r="D1115" s="95"/>
      <c r="E1115" s="95">
        <f t="shared" si="18"/>
        <v>0</v>
      </c>
    </row>
    <row r="1116" outlineLevel="1" spans="1:5">
      <c r="A1116" s="90" t="s">
        <v>1986</v>
      </c>
      <c r="B1116" s="91" t="s">
        <v>1987</v>
      </c>
      <c r="C1116" s="92">
        <f>SUM(C1117:C1121)</f>
        <v>0</v>
      </c>
      <c r="D1116" s="92">
        <f>SUM(D1117:D1121)</f>
        <v>0</v>
      </c>
      <c r="E1116" s="92">
        <f>SUM(E1117:E1121)</f>
        <v>0</v>
      </c>
    </row>
    <row r="1117" ht="15.6" customHeight="1" outlineLevel="2" spans="1:5">
      <c r="A1117" s="93" t="s">
        <v>1988</v>
      </c>
      <c r="B1117" s="94" t="s">
        <v>1989</v>
      </c>
      <c r="C1117" s="95"/>
      <c r="D1117" s="95"/>
      <c r="E1117" s="95">
        <f t="shared" si="18"/>
        <v>0</v>
      </c>
    </row>
    <row r="1118" ht="15.6" customHeight="1" outlineLevel="2" spans="1:5">
      <c r="A1118" s="93" t="s">
        <v>1990</v>
      </c>
      <c r="B1118" s="94" t="s">
        <v>1991</v>
      </c>
      <c r="C1118" s="95"/>
      <c r="D1118" s="95"/>
      <c r="E1118" s="95">
        <f t="shared" si="18"/>
        <v>0</v>
      </c>
    </row>
    <row r="1119" ht="15.6" customHeight="1" outlineLevel="2" spans="1:5">
      <c r="A1119" s="93" t="s">
        <v>1992</v>
      </c>
      <c r="B1119" s="94" t="s">
        <v>1993</v>
      </c>
      <c r="C1119" s="95"/>
      <c r="D1119" s="95"/>
      <c r="E1119" s="95">
        <f t="shared" si="18"/>
        <v>0</v>
      </c>
    </row>
    <row r="1120" ht="15.6" customHeight="1" outlineLevel="2" spans="1:5">
      <c r="A1120" s="93" t="s">
        <v>1994</v>
      </c>
      <c r="B1120" s="94" t="s">
        <v>1995</v>
      </c>
      <c r="C1120" s="95"/>
      <c r="D1120" s="95"/>
      <c r="E1120" s="95">
        <f t="shared" si="18"/>
        <v>0</v>
      </c>
    </row>
    <row r="1121" ht="15.6" customHeight="1" outlineLevel="2" spans="1:5">
      <c r="A1121" s="93" t="s">
        <v>1996</v>
      </c>
      <c r="B1121" s="94" t="s">
        <v>1997</v>
      </c>
      <c r="C1121" s="95"/>
      <c r="D1121" s="95"/>
      <c r="E1121" s="95">
        <f t="shared" si="18"/>
        <v>0</v>
      </c>
    </row>
    <row r="1122" outlineLevel="1" spans="1:5">
      <c r="A1122" s="90" t="s">
        <v>1998</v>
      </c>
      <c r="B1122" s="91" t="s">
        <v>1999</v>
      </c>
      <c r="C1122" s="92">
        <f>SUM(C1123:C1124)</f>
        <v>0</v>
      </c>
      <c r="D1122" s="92">
        <f>SUM(D1123:D1124)</f>
        <v>0</v>
      </c>
      <c r="E1122" s="92">
        <f>SUM(E1123:E1124)</f>
        <v>0</v>
      </c>
    </row>
    <row r="1123" ht="15.6" customHeight="1" outlineLevel="2" spans="1:5">
      <c r="A1123" s="93" t="s">
        <v>2000</v>
      </c>
      <c r="B1123" s="94" t="s">
        <v>2001</v>
      </c>
      <c r="C1123" s="95"/>
      <c r="D1123" s="95"/>
      <c r="E1123" s="95">
        <f t="shared" si="18"/>
        <v>0</v>
      </c>
    </row>
    <row r="1124" ht="15.6" customHeight="1" outlineLevel="2" spans="1:5">
      <c r="A1124" s="93" t="s">
        <v>2002</v>
      </c>
      <c r="B1124" s="94" t="s">
        <v>2003</v>
      </c>
      <c r="C1124" s="95"/>
      <c r="D1124" s="95"/>
      <c r="E1124" s="95">
        <f t="shared" si="18"/>
        <v>0</v>
      </c>
    </row>
    <row r="1125" outlineLevel="1" spans="1:5">
      <c r="A1125" s="90" t="s">
        <v>2004</v>
      </c>
      <c r="B1125" s="91" t="s">
        <v>2005</v>
      </c>
      <c r="C1125" s="92">
        <f>SUM(C1126:C1127)</f>
        <v>0</v>
      </c>
      <c r="D1125" s="92">
        <f>SUM(D1126:D1127)</f>
        <v>0</v>
      </c>
      <c r="E1125" s="92">
        <f>SUM(E1126:E1127)</f>
        <v>0</v>
      </c>
    </row>
    <row r="1126" ht="15.6" customHeight="1" outlineLevel="2" spans="1:5">
      <c r="A1126" s="93" t="s">
        <v>2006</v>
      </c>
      <c r="B1126" s="94" t="s">
        <v>2007</v>
      </c>
      <c r="C1126" s="95"/>
      <c r="D1126" s="95"/>
      <c r="E1126" s="95">
        <f t="shared" si="18"/>
        <v>0</v>
      </c>
    </row>
    <row r="1127" ht="15.6" customHeight="1" outlineLevel="2" spans="1:5">
      <c r="A1127" s="93" t="s">
        <v>2008</v>
      </c>
      <c r="B1127" s="94" t="s">
        <v>2005</v>
      </c>
      <c r="C1127" s="95"/>
      <c r="D1127" s="95"/>
      <c r="E1127" s="95">
        <f t="shared" si="18"/>
        <v>0</v>
      </c>
    </row>
    <row r="1128" spans="1:5">
      <c r="A1128" s="87" t="s">
        <v>2009</v>
      </c>
      <c r="B1128" s="88" t="s">
        <v>2010</v>
      </c>
      <c r="C1128" s="89">
        <f>SUM(C1129:C1137)</f>
        <v>350</v>
      </c>
      <c r="D1128" s="89">
        <f>SUM(D1129:D1137)</f>
        <v>0</v>
      </c>
      <c r="E1128" s="89">
        <f>SUM(E1129:E1137)</f>
        <v>-350</v>
      </c>
    </row>
    <row r="1129" outlineLevel="1" spans="1:5">
      <c r="A1129" s="90" t="s">
        <v>2011</v>
      </c>
      <c r="B1129" s="91" t="s">
        <v>2012</v>
      </c>
      <c r="C1129" s="92">
        <v>275</v>
      </c>
      <c r="D1129" s="96"/>
      <c r="E1129" s="96">
        <f t="shared" si="18"/>
        <v>-275</v>
      </c>
    </row>
    <row r="1130" outlineLevel="1" spans="1:5">
      <c r="A1130" s="90" t="s">
        <v>2013</v>
      </c>
      <c r="B1130" s="91" t="s">
        <v>2014</v>
      </c>
      <c r="C1130" s="92"/>
      <c r="D1130" s="96"/>
      <c r="E1130" s="96">
        <f t="shared" si="18"/>
        <v>0</v>
      </c>
    </row>
    <row r="1131" outlineLevel="1" spans="1:5">
      <c r="A1131" s="90" t="s">
        <v>2015</v>
      </c>
      <c r="B1131" s="91" t="s">
        <v>2016</v>
      </c>
      <c r="C1131" s="92"/>
      <c r="D1131" s="96"/>
      <c r="E1131" s="96">
        <f t="shared" si="18"/>
        <v>0</v>
      </c>
    </row>
    <row r="1132" outlineLevel="1" spans="1:5">
      <c r="A1132" s="90" t="s">
        <v>2017</v>
      </c>
      <c r="B1132" s="91" t="s">
        <v>2018</v>
      </c>
      <c r="C1132" s="92"/>
      <c r="D1132" s="96"/>
      <c r="E1132" s="96">
        <f t="shared" si="18"/>
        <v>0</v>
      </c>
    </row>
    <row r="1133" outlineLevel="1" spans="1:5">
      <c r="A1133" s="90" t="s">
        <v>2019</v>
      </c>
      <c r="B1133" s="91" t="s">
        <v>2020</v>
      </c>
      <c r="C1133" s="92"/>
      <c r="D1133" s="96"/>
      <c r="E1133" s="96">
        <f t="shared" si="18"/>
        <v>0</v>
      </c>
    </row>
    <row r="1134" outlineLevel="1" spans="1:5">
      <c r="A1134" s="90" t="s">
        <v>2021</v>
      </c>
      <c r="B1134" s="91" t="s">
        <v>1519</v>
      </c>
      <c r="C1134" s="92">
        <v>75</v>
      </c>
      <c r="D1134" s="96"/>
      <c r="E1134" s="96">
        <f t="shared" si="18"/>
        <v>-75</v>
      </c>
    </row>
    <row r="1135" outlineLevel="1" spans="1:5">
      <c r="A1135" s="90" t="s">
        <v>2022</v>
      </c>
      <c r="B1135" s="91" t="s">
        <v>2023</v>
      </c>
      <c r="C1135" s="92"/>
      <c r="D1135" s="96"/>
      <c r="E1135" s="96">
        <f t="shared" si="18"/>
        <v>0</v>
      </c>
    </row>
    <row r="1136" outlineLevel="1" spans="1:5">
      <c r="A1136" s="90" t="s">
        <v>2024</v>
      </c>
      <c r="B1136" s="91" t="s">
        <v>2025</v>
      </c>
      <c r="C1136" s="92"/>
      <c r="D1136" s="96"/>
      <c r="E1136" s="96">
        <f t="shared" si="18"/>
        <v>0</v>
      </c>
    </row>
    <row r="1137" outlineLevel="1" spans="1:5">
      <c r="A1137" s="90" t="s">
        <v>2026</v>
      </c>
      <c r="B1137" s="91" t="s">
        <v>476</v>
      </c>
      <c r="C1137" s="92"/>
      <c r="D1137" s="96"/>
      <c r="E1137" s="96">
        <f t="shared" si="18"/>
        <v>0</v>
      </c>
    </row>
    <row r="1138" spans="1:5">
      <c r="A1138" s="87" t="s">
        <v>2027</v>
      </c>
      <c r="B1138" s="88" t="s">
        <v>2028</v>
      </c>
      <c r="C1138" s="89">
        <f>SUM(C1139,C1166,C1181)</f>
        <v>1000</v>
      </c>
      <c r="D1138" s="89">
        <f>SUM(D1139,D1166,D1181)</f>
        <v>0</v>
      </c>
      <c r="E1138" s="89">
        <f>SUM(E1139,E1166,E1181)</f>
        <v>-1000</v>
      </c>
    </row>
    <row r="1139" outlineLevel="1" spans="1:5">
      <c r="A1139" s="90" t="s">
        <v>2029</v>
      </c>
      <c r="B1139" s="91" t="s">
        <v>2030</v>
      </c>
      <c r="C1139" s="92">
        <f>SUM(C1140:C1165)</f>
        <v>1000</v>
      </c>
      <c r="D1139" s="92">
        <f>SUM(D1140:D1165)</f>
        <v>0</v>
      </c>
      <c r="E1139" s="92">
        <f>SUM(E1140:E1165)</f>
        <v>-1000</v>
      </c>
    </row>
    <row r="1140" ht="15.6" customHeight="1" outlineLevel="2" spans="1:5">
      <c r="A1140" s="93" t="s">
        <v>2031</v>
      </c>
      <c r="B1140" s="94" t="s">
        <v>69</v>
      </c>
      <c r="C1140" s="95">
        <v>500</v>
      </c>
      <c r="D1140" s="95"/>
      <c r="E1140" s="95">
        <f t="shared" si="18"/>
        <v>-500</v>
      </c>
    </row>
    <row r="1141" ht="15.6" customHeight="1" outlineLevel="2" spans="1:5">
      <c r="A1141" s="93" t="s">
        <v>2032</v>
      </c>
      <c r="B1141" s="94" t="s">
        <v>71</v>
      </c>
      <c r="C1141" s="95">
        <v>139</v>
      </c>
      <c r="D1141" s="95"/>
      <c r="E1141" s="95">
        <f t="shared" si="18"/>
        <v>-139</v>
      </c>
    </row>
    <row r="1142" ht="15.6" customHeight="1" outlineLevel="2" spans="1:5">
      <c r="A1142" s="93" t="s">
        <v>2033</v>
      </c>
      <c r="B1142" s="94" t="s">
        <v>73</v>
      </c>
      <c r="C1142" s="95"/>
      <c r="D1142" s="95"/>
      <c r="E1142" s="95">
        <f t="shared" si="18"/>
        <v>0</v>
      </c>
    </row>
    <row r="1143" ht="15.6" customHeight="1" outlineLevel="2" spans="1:5">
      <c r="A1143" s="93" t="s">
        <v>2034</v>
      </c>
      <c r="B1143" s="94" t="s">
        <v>2035</v>
      </c>
      <c r="C1143" s="95">
        <v>50</v>
      </c>
      <c r="D1143" s="95"/>
      <c r="E1143" s="95">
        <f t="shared" si="18"/>
        <v>-50</v>
      </c>
    </row>
    <row r="1144" ht="15.6" customHeight="1" outlineLevel="2" spans="1:5">
      <c r="A1144" s="93" t="s">
        <v>2036</v>
      </c>
      <c r="B1144" s="94" t="s">
        <v>2037</v>
      </c>
      <c r="C1144" s="95"/>
      <c r="D1144" s="95"/>
      <c r="E1144" s="95">
        <f t="shared" si="18"/>
        <v>0</v>
      </c>
    </row>
    <row r="1145" ht="15.6" customHeight="1" outlineLevel="2" spans="1:5">
      <c r="A1145" s="93" t="s">
        <v>2038</v>
      </c>
      <c r="B1145" s="94" t="s">
        <v>2039</v>
      </c>
      <c r="C1145" s="95"/>
      <c r="D1145" s="95"/>
      <c r="E1145" s="95">
        <f t="shared" si="18"/>
        <v>0</v>
      </c>
    </row>
    <row r="1146" ht="15.6" customHeight="1" outlineLevel="2" spans="1:5">
      <c r="A1146" s="93" t="s">
        <v>2040</v>
      </c>
      <c r="B1146" s="94" t="s">
        <v>2041</v>
      </c>
      <c r="C1146" s="95"/>
      <c r="D1146" s="95"/>
      <c r="E1146" s="95">
        <f t="shared" si="18"/>
        <v>0</v>
      </c>
    </row>
    <row r="1147" ht="15.6" customHeight="1" outlineLevel="2" spans="1:5">
      <c r="A1147" s="93" t="s">
        <v>2042</v>
      </c>
      <c r="B1147" s="94" t="s">
        <v>2043</v>
      </c>
      <c r="C1147" s="95"/>
      <c r="D1147" s="95"/>
      <c r="E1147" s="95">
        <f t="shared" si="18"/>
        <v>0</v>
      </c>
    </row>
    <row r="1148" ht="15.6" customHeight="1" outlineLevel="2" spans="1:5">
      <c r="A1148" s="93" t="s">
        <v>2044</v>
      </c>
      <c r="B1148" s="94" t="s">
        <v>2045</v>
      </c>
      <c r="C1148" s="95"/>
      <c r="D1148" s="95"/>
      <c r="E1148" s="95">
        <f t="shared" si="18"/>
        <v>0</v>
      </c>
    </row>
    <row r="1149" ht="15.6" customHeight="1" outlineLevel="2" spans="1:5">
      <c r="A1149" s="93" t="s">
        <v>2046</v>
      </c>
      <c r="B1149" s="94" t="s">
        <v>2047</v>
      </c>
      <c r="C1149" s="95"/>
      <c r="D1149" s="95"/>
      <c r="E1149" s="95">
        <f t="shared" si="18"/>
        <v>0</v>
      </c>
    </row>
    <row r="1150" ht="15.6" customHeight="1" outlineLevel="2" spans="1:5">
      <c r="A1150" s="93" t="s">
        <v>2048</v>
      </c>
      <c r="B1150" s="94" t="s">
        <v>2049</v>
      </c>
      <c r="C1150" s="95"/>
      <c r="D1150" s="95"/>
      <c r="E1150" s="95">
        <f t="shared" si="18"/>
        <v>0</v>
      </c>
    </row>
    <row r="1151" ht="15.6" customHeight="1" outlineLevel="2" spans="1:5">
      <c r="A1151" s="93" t="s">
        <v>2050</v>
      </c>
      <c r="B1151" s="94" t="s">
        <v>2051</v>
      </c>
      <c r="C1151" s="95"/>
      <c r="D1151" s="95"/>
      <c r="E1151" s="95">
        <f t="shared" si="18"/>
        <v>0</v>
      </c>
    </row>
    <row r="1152" ht="15.6" customHeight="1" outlineLevel="2" spans="1:5">
      <c r="A1152" s="93" t="s">
        <v>2052</v>
      </c>
      <c r="B1152" s="94" t="s">
        <v>2053</v>
      </c>
      <c r="C1152" s="95"/>
      <c r="D1152" s="95"/>
      <c r="E1152" s="95">
        <f t="shared" si="18"/>
        <v>0</v>
      </c>
    </row>
    <row r="1153" ht="15.6" customHeight="1" outlineLevel="2" spans="1:5">
      <c r="A1153" s="93" t="s">
        <v>2054</v>
      </c>
      <c r="B1153" s="94" t="s">
        <v>2055</v>
      </c>
      <c r="C1153" s="95"/>
      <c r="D1153" s="95"/>
      <c r="E1153" s="95">
        <f t="shared" si="18"/>
        <v>0</v>
      </c>
    </row>
    <row r="1154" ht="15.6" customHeight="1" outlineLevel="2" spans="1:5">
      <c r="A1154" s="93" t="s">
        <v>2056</v>
      </c>
      <c r="B1154" s="94" t="s">
        <v>2057</v>
      </c>
      <c r="C1154" s="95"/>
      <c r="D1154" s="95"/>
      <c r="E1154" s="95">
        <f t="shared" si="18"/>
        <v>0</v>
      </c>
    </row>
    <row r="1155" ht="15.6" customHeight="1" outlineLevel="2" spans="1:5">
      <c r="A1155" s="93" t="s">
        <v>2058</v>
      </c>
      <c r="B1155" s="94" t="s">
        <v>2059</v>
      </c>
      <c r="C1155" s="95"/>
      <c r="D1155" s="95"/>
      <c r="E1155" s="95">
        <f t="shared" si="18"/>
        <v>0</v>
      </c>
    </row>
    <row r="1156" ht="15.6" customHeight="1" outlineLevel="2" spans="1:5">
      <c r="A1156" s="93" t="s">
        <v>2060</v>
      </c>
      <c r="B1156" s="94" t="s">
        <v>2061</v>
      </c>
      <c r="C1156" s="95"/>
      <c r="D1156" s="95"/>
      <c r="E1156" s="95">
        <f t="shared" si="18"/>
        <v>0</v>
      </c>
    </row>
    <row r="1157" ht="15.6" customHeight="1" outlineLevel="2" spans="1:5">
      <c r="A1157" s="93" t="s">
        <v>2062</v>
      </c>
      <c r="B1157" s="94" t="s">
        <v>2063</v>
      </c>
      <c r="C1157" s="95"/>
      <c r="D1157" s="95"/>
      <c r="E1157" s="95">
        <f t="shared" si="18"/>
        <v>0</v>
      </c>
    </row>
    <row r="1158" ht="15.6" customHeight="1" outlineLevel="2" spans="1:5">
      <c r="A1158" s="93" t="s">
        <v>2064</v>
      </c>
      <c r="B1158" s="94" t="s">
        <v>2065</v>
      </c>
      <c r="C1158" s="95"/>
      <c r="D1158" s="95"/>
      <c r="E1158" s="95">
        <f t="shared" si="18"/>
        <v>0</v>
      </c>
    </row>
    <row r="1159" ht="15.6" customHeight="1" outlineLevel="2" spans="1:5">
      <c r="A1159" s="93" t="s">
        <v>2066</v>
      </c>
      <c r="B1159" s="94" t="s">
        <v>2067</v>
      </c>
      <c r="C1159" s="95"/>
      <c r="D1159" s="95"/>
      <c r="E1159" s="95">
        <f t="shared" si="18"/>
        <v>0</v>
      </c>
    </row>
    <row r="1160" ht="15.6" customHeight="1" outlineLevel="2" spans="1:5">
      <c r="A1160" s="93" t="s">
        <v>2068</v>
      </c>
      <c r="B1160" s="94" t="s">
        <v>2069</v>
      </c>
      <c r="C1160" s="95"/>
      <c r="D1160" s="95"/>
      <c r="E1160" s="95">
        <f t="shared" ref="E1160:E1223" si="19">D1160-C1160</f>
        <v>0</v>
      </c>
    </row>
    <row r="1161" ht="15.6" customHeight="1" outlineLevel="2" spans="1:5">
      <c r="A1161" s="93" t="s">
        <v>2070</v>
      </c>
      <c r="B1161" s="94" t="s">
        <v>2071</v>
      </c>
      <c r="C1161" s="95"/>
      <c r="D1161" s="95"/>
      <c r="E1161" s="95">
        <f t="shared" si="19"/>
        <v>0</v>
      </c>
    </row>
    <row r="1162" ht="15.6" customHeight="1" outlineLevel="2" spans="1:5">
      <c r="A1162" s="93" t="s">
        <v>2072</v>
      </c>
      <c r="B1162" s="94" t="s">
        <v>2073</v>
      </c>
      <c r="C1162" s="95"/>
      <c r="D1162" s="95"/>
      <c r="E1162" s="95">
        <f t="shared" si="19"/>
        <v>0</v>
      </c>
    </row>
    <row r="1163" ht="15.6" customHeight="1" outlineLevel="2" spans="1:5">
      <c r="A1163" s="93" t="s">
        <v>2074</v>
      </c>
      <c r="B1163" s="94" t="s">
        <v>2075</v>
      </c>
      <c r="C1163" s="95"/>
      <c r="D1163" s="95"/>
      <c r="E1163" s="95">
        <f t="shared" si="19"/>
        <v>0</v>
      </c>
    </row>
    <row r="1164" ht="15.6" customHeight="1" outlineLevel="2" spans="1:5">
      <c r="A1164" s="93" t="s">
        <v>2076</v>
      </c>
      <c r="B1164" s="94" t="s">
        <v>87</v>
      </c>
      <c r="C1164" s="95"/>
      <c r="D1164" s="95"/>
      <c r="E1164" s="95">
        <f t="shared" si="19"/>
        <v>0</v>
      </c>
    </row>
    <row r="1165" ht="15.6" customHeight="1" outlineLevel="2" spans="1:5">
      <c r="A1165" s="93" t="s">
        <v>2077</v>
      </c>
      <c r="B1165" s="94" t="s">
        <v>2078</v>
      </c>
      <c r="C1165" s="95">
        <v>311</v>
      </c>
      <c r="D1165" s="95"/>
      <c r="E1165" s="95">
        <f t="shared" si="19"/>
        <v>-311</v>
      </c>
    </row>
    <row r="1166" outlineLevel="1" spans="1:5">
      <c r="A1166" s="90" t="s">
        <v>2079</v>
      </c>
      <c r="B1166" s="91" t="s">
        <v>2080</v>
      </c>
      <c r="C1166" s="92">
        <f>SUM(C1167:C1180)</f>
        <v>0</v>
      </c>
      <c r="D1166" s="92">
        <f>SUM(D1167:D1180)</f>
        <v>0</v>
      </c>
      <c r="E1166" s="92">
        <f>SUM(E1167:E1180)</f>
        <v>0</v>
      </c>
    </row>
    <row r="1167" ht="15.6" customHeight="1" outlineLevel="2" spans="1:5">
      <c r="A1167" s="93" t="s">
        <v>2081</v>
      </c>
      <c r="B1167" s="94" t="s">
        <v>69</v>
      </c>
      <c r="C1167" s="95"/>
      <c r="D1167" s="95"/>
      <c r="E1167" s="95">
        <f t="shared" si="19"/>
        <v>0</v>
      </c>
    </row>
    <row r="1168" ht="15.6" customHeight="1" outlineLevel="2" spans="1:5">
      <c r="A1168" s="93" t="s">
        <v>2082</v>
      </c>
      <c r="B1168" s="94" t="s">
        <v>71</v>
      </c>
      <c r="C1168" s="95"/>
      <c r="D1168" s="95"/>
      <c r="E1168" s="95">
        <f t="shared" si="19"/>
        <v>0</v>
      </c>
    </row>
    <row r="1169" ht="15.6" customHeight="1" outlineLevel="2" spans="1:5">
      <c r="A1169" s="93" t="s">
        <v>2083</v>
      </c>
      <c r="B1169" s="94" t="s">
        <v>73</v>
      </c>
      <c r="C1169" s="95"/>
      <c r="D1169" s="95"/>
      <c r="E1169" s="95">
        <f t="shared" si="19"/>
        <v>0</v>
      </c>
    </row>
    <row r="1170" ht="15.6" customHeight="1" outlineLevel="2" spans="1:5">
      <c r="A1170" s="93" t="s">
        <v>2084</v>
      </c>
      <c r="B1170" s="94" t="s">
        <v>2085</v>
      </c>
      <c r="C1170" s="95"/>
      <c r="D1170" s="95"/>
      <c r="E1170" s="95">
        <f t="shared" si="19"/>
        <v>0</v>
      </c>
    </row>
    <row r="1171" ht="15.6" customHeight="1" outlineLevel="2" spans="1:5">
      <c r="A1171" s="93" t="s">
        <v>2086</v>
      </c>
      <c r="B1171" s="94" t="s">
        <v>2087</v>
      </c>
      <c r="C1171" s="95"/>
      <c r="D1171" s="95"/>
      <c r="E1171" s="95">
        <f t="shared" si="19"/>
        <v>0</v>
      </c>
    </row>
    <row r="1172" ht="15.6" customHeight="1" outlineLevel="2" spans="1:5">
      <c r="A1172" s="93" t="s">
        <v>2088</v>
      </c>
      <c r="B1172" s="94" t="s">
        <v>2089</v>
      </c>
      <c r="C1172" s="95"/>
      <c r="D1172" s="95"/>
      <c r="E1172" s="95">
        <f t="shared" si="19"/>
        <v>0</v>
      </c>
    </row>
    <row r="1173" ht="15.6" customHeight="1" outlineLevel="2" spans="1:5">
      <c r="A1173" s="93" t="s">
        <v>2090</v>
      </c>
      <c r="B1173" s="94" t="s">
        <v>2091</v>
      </c>
      <c r="C1173" s="95"/>
      <c r="D1173" s="95"/>
      <c r="E1173" s="95">
        <f t="shared" si="19"/>
        <v>0</v>
      </c>
    </row>
    <row r="1174" ht="15.6" customHeight="1" outlineLevel="2" spans="1:5">
      <c r="A1174" s="93" t="s">
        <v>2092</v>
      </c>
      <c r="B1174" s="94" t="s">
        <v>2093</v>
      </c>
      <c r="C1174" s="95"/>
      <c r="D1174" s="95"/>
      <c r="E1174" s="95">
        <f t="shared" si="19"/>
        <v>0</v>
      </c>
    </row>
    <row r="1175" ht="15.6" customHeight="1" outlineLevel="2" spans="1:5">
      <c r="A1175" s="93" t="s">
        <v>2094</v>
      </c>
      <c r="B1175" s="94" t="s">
        <v>2095</v>
      </c>
      <c r="C1175" s="95"/>
      <c r="D1175" s="95"/>
      <c r="E1175" s="95">
        <f t="shared" si="19"/>
        <v>0</v>
      </c>
    </row>
    <row r="1176" ht="15.6" customHeight="1" outlineLevel="2" spans="1:5">
      <c r="A1176" s="93" t="s">
        <v>2096</v>
      </c>
      <c r="B1176" s="94" t="s">
        <v>2097</v>
      </c>
      <c r="C1176" s="95"/>
      <c r="D1176" s="95"/>
      <c r="E1176" s="95">
        <f t="shared" si="19"/>
        <v>0</v>
      </c>
    </row>
    <row r="1177" ht="15.6" customHeight="1" outlineLevel="2" spans="1:5">
      <c r="A1177" s="93" t="s">
        <v>2098</v>
      </c>
      <c r="B1177" s="94" t="s">
        <v>2099</v>
      </c>
      <c r="C1177" s="95"/>
      <c r="D1177" s="95"/>
      <c r="E1177" s="95">
        <f t="shared" si="19"/>
        <v>0</v>
      </c>
    </row>
    <row r="1178" ht="15.6" customHeight="1" outlineLevel="2" spans="1:5">
      <c r="A1178" s="93" t="s">
        <v>2100</v>
      </c>
      <c r="B1178" s="94" t="s">
        <v>2101</v>
      </c>
      <c r="C1178" s="95"/>
      <c r="D1178" s="95"/>
      <c r="E1178" s="95">
        <f t="shared" si="19"/>
        <v>0</v>
      </c>
    </row>
    <row r="1179" ht="15.6" customHeight="1" outlineLevel="2" spans="1:5">
      <c r="A1179" s="93" t="s">
        <v>2102</v>
      </c>
      <c r="B1179" s="94" t="s">
        <v>2103</v>
      </c>
      <c r="C1179" s="95"/>
      <c r="D1179" s="95"/>
      <c r="E1179" s="95">
        <f t="shared" si="19"/>
        <v>0</v>
      </c>
    </row>
    <row r="1180" ht="15.6" customHeight="1" outlineLevel="2" spans="1:5">
      <c r="A1180" s="93" t="s">
        <v>2104</v>
      </c>
      <c r="B1180" s="94" t="s">
        <v>2105</v>
      </c>
      <c r="C1180" s="95"/>
      <c r="D1180" s="95"/>
      <c r="E1180" s="95">
        <f t="shared" si="19"/>
        <v>0</v>
      </c>
    </row>
    <row r="1181" outlineLevel="1" spans="1:5">
      <c r="A1181" s="90" t="s">
        <v>2106</v>
      </c>
      <c r="B1181" s="91" t="s">
        <v>2107</v>
      </c>
      <c r="C1181" s="92">
        <f>SUM(C1182)</f>
        <v>0</v>
      </c>
      <c r="D1181" s="92">
        <f>SUM(D1182)</f>
        <v>0</v>
      </c>
      <c r="E1181" s="92">
        <f>SUM(E1182)</f>
        <v>0</v>
      </c>
    </row>
    <row r="1182" ht="15.6" customHeight="1" outlineLevel="2" spans="1:5">
      <c r="A1182" s="93" t="s">
        <v>2108</v>
      </c>
      <c r="B1182" s="94" t="s">
        <v>2107</v>
      </c>
      <c r="C1182" s="95"/>
      <c r="D1182" s="95"/>
      <c r="E1182" s="95">
        <f t="shared" si="19"/>
        <v>0</v>
      </c>
    </row>
    <row r="1183" spans="1:5">
      <c r="A1183" s="87" t="s">
        <v>2109</v>
      </c>
      <c r="B1183" s="88" t="s">
        <v>2110</v>
      </c>
      <c r="C1183" s="89">
        <f>SUM(C1184,C1196,C1200)</f>
        <v>1800</v>
      </c>
      <c r="D1183" s="89">
        <f>SUM(D1184,D1196,D1200)</f>
        <v>0</v>
      </c>
      <c r="E1183" s="89">
        <f>SUM(E1184,E1196,E1200)</f>
        <v>-1800</v>
      </c>
    </row>
    <row r="1184" outlineLevel="1" spans="1:5">
      <c r="A1184" s="90" t="s">
        <v>2111</v>
      </c>
      <c r="B1184" s="91" t="s">
        <v>2112</v>
      </c>
      <c r="C1184" s="92">
        <f>SUM(C1185:C1195)</f>
        <v>1800</v>
      </c>
      <c r="D1184" s="92">
        <f>SUM(D1185:D1195)</f>
        <v>0</v>
      </c>
      <c r="E1184" s="92">
        <f>SUM(E1185:E1195)</f>
        <v>-1800</v>
      </c>
    </row>
    <row r="1185" ht="15.6" customHeight="1" outlineLevel="2" spans="1:5">
      <c r="A1185" s="93" t="s">
        <v>2113</v>
      </c>
      <c r="B1185" s="94" t="s">
        <v>2114</v>
      </c>
      <c r="C1185" s="95"/>
      <c r="D1185" s="95"/>
      <c r="E1185" s="95">
        <f t="shared" si="19"/>
        <v>0</v>
      </c>
    </row>
    <row r="1186" ht="15.6" customHeight="1" outlineLevel="2" spans="1:5">
      <c r="A1186" s="93" t="s">
        <v>2115</v>
      </c>
      <c r="B1186" s="94" t="s">
        <v>2116</v>
      </c>
      <c r="C1186" s="95"/>
      <c r="D1186" s="95"/>
      <c r="E1186" s="95">
        <f t="shared" si="19"/>
        <v>0</v>
      </c>
    </row>
    <row r="1187" ht="15.6" customHeight="1" outlineLevel="2" spans="1:5">
      <c r="A1187" s="93" t="s">
        <v>2117</v>
      </c>
      <c r="B1187" s="94" t="s">
        <v>2118</v>
      </c>
      <c r="C1187" s="95"/>
      <c r="D1187" s="95"/>
      <c r="E1187" s="95">
        <f t="shared" si="19"/>
        <v>0</v>
      </c>
    </row>
    <row r="1188" ht="15.6" customHeight="1" outlineLevel="2" spans="1:5">
      <c r="A1188" s="93" t="s">
        <v>2119</v>
      </c>
      <c r="B1188" s="94" t="s">
        <v>2120</v>
      </c>
      <c r="C1188" s="95"/>
      <c r="D1188" s="95"/>
      <c r="E1188" s="95">
        <f t="shared" si="19"/>
        <v>0</v>
      </c>
    </row>
    <row r="1189" ht="15.6" customHeight="1" outlineLevel="2" spans="1:5">
      <c r="A1189" s="93" t="s">
        <v>2121</v>
      </c>
      <c r="B1189" s="94" t="s">
        <v>2122</v>
      </c>
      <c r="C1189" s="95">
        <v>36</v>
      </c>
      <c r="D1189" s="95"/>
      <c r="E1189" s="95">
        <f t="shared" si="19"/>
        <v>-36</v>
      </c>
    </row>
    <row r="1190" ht="15.6" customHeight="1" outlineLevel="2" spans="1:5">
      <c r="A1190" s="93" t="s">
        <v>2123</v>
      </c>
      <c r="B1190" s="94" t="s">
        <v>2124</v>
      </c>
      <c r="C1190" s="95">
        <v>200</v>
      </c>
      <c r="D1190" s="95"/>
      <c r="E1190" s="95">
        <f t="shared" si="19"/>
        <v>-200</v>
      </c>
    </row>
    <row r="1191" ht="15.6" customHeight="1" outlineLevel="2" spans="1:5">
      <c r="A1191" s="93" t="s">
        <v>2125</v>
      </c>
      <c r="B1191" s="94" t="s">
        <v>2126</v>
      </c>
      <c r="C1191" s="95"/>
      <c r="D1191" s="95"/>
      <c r="E1191" s="95">
        <f t="shared" si="19"/>
        <v>0</v>
      </c>
    </row>
    <row r="1192" ht="15.6" customHeight="1" outlineLevel="2" spans="1:5">
      <c r="A1192" s="93" t="s">
        <v>2127</v>
      </c>
      <c r="B1192" s="94" t="s">
        <v>2128</v>
      </c>
      <c r="C1192" s="95">
        <v>1564</v>
      </c>
      <c r="D1192" s="95"/>
      <c r="E1192" s="95">
        <f t="shared" si="19"/>
        <v>-1564</v>
      </c>
    </row>
    <row r="1193" ht="15.6" customHeight="1" outlineLevel="2" spans="1:5">
      <c r="A1193" s="93" t="s">
        <v>2129</v>
      </c>
      <c r="B1193" s="94" t="s">
        <v>2130</v>
      </c>
      <c r="C1193" s="95"/>
      <c r="D1193" s="95"/>
      <c r="E1193" s="95">
        <f t="shared" si="19"/>
        <v>0</v>
      </c>
    </row>
    <row r="1194" ht="15.6" customHeight="1" outlineLevel="2" spans="1:5">
      <c r="A1194" s="93" t="s">
        <v>2131</v>
      </c>
      <c r="B1194" s="94" t="s">
        <v>2132</v>
      </c>
      <c r="C1194" s="95"/>
      <c r="D1194" s="95"/>
      <c r="E1194" s="95">
        <f t="shared" si="19"/>
        <v>0</v>
      </c>
    </row>
    <row r="1195" ht="15.6" customHeight="1" outlineLevel="2" spans="1:5">
      <c r="A1195" s="93" t="s">
        <v>2133</v>
      </c>
      <c r="B1195" s="94" t="s">
        <v>2134</v>
      </c>
      <c r="C1195" s="95"/>
      <c r="D1195" s="95"/>
      <c r="E1195" s="95">
        <f t="shared" si="19"/>
        <v>0</v>
      </c>
    </row>
    <row r="1196" outlineLevel="1" spans="1:5">
      <c r="A1196" s="90" t="s">
        <v>2135</v>
      </c>
      <c r="B1196" s="91" t="s">
        <v>2136</v>
      </c>
      <c r="C1196" s="92">
        <f>SUM(C1197:C1199)</f>
        <v>0</v>
      </c>
      <c r="D1196" s="92">
        <f>SUM(D1197:D1199)</f>
        <v>0</v>
      </c>
      <c r="E1196" s="92">
        <f>SUM(E1197:E1199)</f>
        <v>0</v>
      </c>
    </row>
    <row r="1197" ht="15.6" customHeight="1" outlineLevel="2" spans="1:5">
      <c r="A1197" s="93" t="s">
        <v>2137</v>
      </c>
      <c r="B1197" s="94" t="s">
        <v>2138</v>
      </c>
      <c r="C1197" s="95"/>
      <c r="D1197" s="95"/>
      <c r="E1197" s="95">
        <f t="shared" si="19"/>
        <v>0</v>
      </c>
    </row>
    <row r="1198" ht="15.6" customHeight="1" outlineLevel="2" spans="1:5">
      <c r="A1198" s="93" t="s">
        <v>2139</v>
      </c>
      <c r="B1198" s="94" t="s">
        <v>2140</v>
      </c>
      <c r="C1198" s="95"/>
      <c r="D1198" s="95"/>
      <c r="E1198" s="95">
        <f t="shared" si="19"/>
        <v>0</v>
      </c>
    </row>
    <row r="1199" ht="15.6" customHeight="1" outlineLevel="2" spans="1:5">
      <c r="A1199" s="93" t="s">
        <v>2141</v>
      </c>
      <c r="B1199" s="94" t="s">
        <v>2142</v>
      </c>
      <c r="C1199" s="95"/>
      <c r="D1199" s="95"/>
      <c r="E1199" s="95">
        <f t="shared" si="19"/>
        <v>0</v>
      </c>
    </row>
    <row r="1200" outlineLevel="1" spans="1:5">
      <c r="A1200" s="90" t="s">
        <v>2143</v>
      </c>
      <c r="B1200" s="91" t="s">
        <v>2144</v>
      </c>
      <c r="C1200" s="92">
        <f>SUM(C1201:C1203)</f>
        <v>0</v>
      </c>
      <c r="D1200" s="92">
        <f>SUM(D1201:D1203)</f>
        <v>0</v>
      </c>
      <c r="E1200" s="92">
        <f>SUM(E1201:E1203)</f>
        <v>0</v>
      </c>
    </row>
    <row r="1201" ht="15.6" customHeight="1" outlineLevel="2" spans="1:5">
      <c r="A1201" s="93" t="s">
        <v>2145</v>
      </c>
      <c r="B1201" s="94" t="s">
        <v>2146</v>
      </c>
      <c r="C1201" s="95"/>
      <c r="D1201" s="95"/>
      <c r="E1201" s="95">
        <f t="shared" si="19"/>
        <v>0</v>
      </c>
    </row>
    <row r="1202" ht="15.6" customHeight="1" outlineLevel="2" spans="1:5">
      <c r="A1202" s="93" t="s">
        <v>2147</v>
      </c>
      <c r="B1202" s="94" t="s">
        <v>2148</v>
      </c>
      <c r="C1202" s="95"/>
      <c r="D1202" s="95"/>
      <c r="E1202" s="95">
        <f t="shared" si="19"/>
        <v>0</v>
      </c>
    </row>
    <row r="1203" ht="15.6" customHeight="1" outlineLevel="2" spans="1:5">
      <c r="A1203" s="93" t="s">
        <v>2149</v>
      </c>
      <c r="B1203" s="94" t="s">
        <v>2150</v>
      </c>
      <c r="C1203" s="95"/>
      <c r="D1203" s="95"/>
      <c r="E1203" s="95">
        <f t="shared" si="19"/>
        <v>0</v>
      </c>
    </row>
    <row r="1204" spans="1:5">
      <c r="A1204" s="87" t="s">
        <v>2151</v>
      </c>
      <c r="B1204" s="88" t="s">
        <v>2152</v>
      </c>
      <c r="C1204" s="89">
        <f>SUM(C1205,C1223,C1229,C1235)</f>
        <v>80</v>
      </c>
      <c r="D1204" s="89">
        <f>SUM(D1205,D1223,D1229,D1235)</f>
        <v>0</v>
      </c>
      <c r="E1204" s="89">
        <f>SUM(E1205,E1223,E1229,E1235)</f>
        <v>-80</v>
      </c>
    </row>
    <row r="1205" outlineLevel="1" spans="1:5">
      <c r="A1205" s="90" t="s">
        <v>2153</v>
      </c>
      <c r="B1205" s="91" t="s">
        <v>2154</v>
      </c>
      <c r="C1205" s="92">
        <f>SUM(C1206:C1222)</f>
        <v>80</v>
      </c>
      <c r="D1205" s="92">
        <f>SUM(D1206:D1222)</f>
        <v>0</v>
      </c>
      <c r="E1205" s="92">
        <f>SUM(E1206:E1222)</f>
        <v>-80</v>
      </c>
    </row>
    <row r="1206" ht="15.6" customHeight="1" outlineLevel="2" spans="1:5">
      <c r="A1206" s="93" t="s">
        <v>2155</v>
      </c>
      <c r="B1206" s="94" t="s">
        <v>69</v>
      </c>
      <c r="C1206" s="95"/>
      <c r="D1206" s="95"/>
      <c r="E1206" s="95">
        <f t="shared" si="19"/>
        <v>0</v>
      </c>
    </row>
    <row r="1207" ht="15.6" customHeight="1" outlineLevel="2" spans="1:5">
      <c r="A1207" s="93" t="s">
        <v>2156</v>
      </c>
      <c r="B1207" s="94" t="s">
        <v>71</v>
      </c>
      <c r="C1207" s="95"/>
      <c r="D1207" s="95"/>
      <c r="E1207" s="95">
        <f t="shared" si="19"/>
        <v>0</v>
      </c>
    </row>
    <row r="1208" ht="15.6" customHeight="1" outlineLevel="2" spans="1:5">
      <c r="A1208" s="93" t="s">
        <v>2157</v>
      </c>
      <c r="B1208" s="94" t="s">
        <v>73</v>
      </c>
      <c r="C1208" s="95"/>
      <c r="D1208" s="95"/>
      <c r="E1208" s="95">
        <f t="shared" si="19"/>
        <v>0</v>
      </c>
    </row>
    <row r="1209" ht="15.6" customHeight="1" outlineLevel="2" spans="1:5">
      <c r="A1209" s="93" t="s">
        <v>2158</v>
      </c>
      <c r="B1209" s="94" t="s">
        <v>2159</v>
      </c>
      <c r="C1209" s="95"/>
      <c r="D1209" s="95"/>
      <c r="E1209" s="95">
        <f t="shared" si="19"/>
        <v>0</v>
      </c>
    </row>
    <row r="1210" ht="15.6" customHeight="1" outlineLevel="2" spans="1:5">
      <c r="A1210" s="93" t="s">
        <v>2160</v>
      </c>
      <c r="B1210" s="94" t="s">
        <v>2161</v>
      </c>
      <c r="C1210" s="95"/>
      <c r="D1210" s="95"/>
      <c r="E1210" s="95">
        <f t="shared" si="19"/>
        <v>0</v>
      </c>
    </row>
    <row r="1211" ht="15.6" customHeight="1" outlineLevel="2" spans="1:5">
      <c r="A1211" s="93" t="s">
        <v>2162</v>
      </c>
      <c r="B1211" s="94" t="s">
        <v>2163</v>
      </c>
      <c r="C1211" s="95"/>
      <c r="D1211" s="95"/>
      <c r="E1211" s="95">
        <f t="shared" si="19"/>
        <v>0</v>
      </c>
    </row>
    <row r="1212" ht="15.6" customHeight="1" outlineLevel="2" spans="1:5">
      <c r="A1212" s="93" t="s">
        <v>2164</v>
      </c>
      <c r="B1212" s="94" t="s">
        <v>2165</v>
      </c>
      <c r="C1212" s="95"/>
      <c r="D1212" s="95"/>
      <c r="E1212" s="95">
        <f t="shared" si="19"/>
        <v>0</v>
      </c>
    </row>
    <row r="1213" ht="15.6" customHeight="1" outlineLevel="2" spans="1:5">
      <c r="A1213" s="93" t="s">
        <v>2166</v>
      </c>
      <c r="B1213" s="94" t="s">
        <v>2167</v>
      </c>
      <c r="C1213" s="95"/>
      <c r="D1213" s="95"/>
      <c r="E1213" s="95">
        <f t="shared" si="19"/>
        <v>0</v>
      </c>
    </row>
    <row r="1214" ht="15.6" customHeight="1" outlineLevel="2" spans="1:5">
      <c r="A1214" s="93" t="s">
        <v>2168</v>
      </c>
      <c r="B1214" s="94" t="s">
        <v>2169</v>
      </c>
      <c r="C1214" s="95"/>
      <c r="D1214" s="95"/>
      <c r="E1214" s="95">
        <f t="shared" si="19"/>
        <v>0</v>
      </c>
    </row>
    <row r="1215" ht="15.6" customHeight="1" outlineLevel="2" spans="1:5">
      <c r="A1215" s="93" t="s">
        <v>2170</v>
      </c>
      <c r="B1215" s="94" t="s">
        <v>2171</v>
      </c>
      <c r="C1215" s="95"/>
      <c r="D1215" s="95"/>
      <c r="E1215" s="95">
        <f t="shared" si="19"/>
        <v>0</v>
      </c>
    </row>
    <row r="1216" ht="15.6" customHeight="1" outlineLevel="2" spans="1:5">
      <c r="A1216" s="93" t="s">
        <v>2172</v>
      </c>
      <c r="B1216" s="94" t="s">
        <v>2173</v>
      </c>
      <c r="C1216" s="95"/>
      <c r="D1216" s="95"/>
      <c r="E1216" s="95">
        <f t="shared" si="19"/>
        <v>0</v>
      </c>
    </row>
    <row r="1217" ht="15.6" customHeight="1" outlineLevel="2" spans="1:5">
      <c r="A1217" s="93" t="s">
        <v>2174</v>
      </c>
      <c r="B1217" s="94" t="s">
        <v>2175</v>
      </c>
      <c r="C1217" s="95"/>
      <c r="D1217" s="95"/>
      <c r="E1217" s="95">
        <f t="shared" si="19"/>
        <v>0</v>
      </c>
    </row>
    <row r="1218" ht="15.6" customHeight="1" outlineLevel="2" spans="1:5">
      <c r="A1218" s="93" t="s">
        <v>2176</v>
      </c>
      <c r="B1218" s="94" t="s">
        <v>2177</v>
      </c>
      <c r="C1218" s="95"/>
      <c r="D1218" s="95"/>
      <c r="E1218" s="95">
        <f t="shared" si="19"/>
        <v>0</v>
      </c>
    </row>
    <row r="1219" ht="15.6" customHeight="1" outlineLevel="2" spans="1:5">
      <c r="A1219" s="93" t="s">
        <v>2178</v>
      </c>
      <c r="B1219" s="94" t="s">
        <v>2179</v>
      </c>
      <c r="C1219" s="95"/>
      <c r="D1219" s="95"/>
      <c r="E1219" s="95">
        <f t="shared" si="19"/>
        <v>0</v>
      </c>
    </row>
    <row r="1220" ht="15.6" customHeight="1" outlineLevel="2" spans="1:5">
      <c r="A1220" s="93" t="s">
        <v>2180</v>
      </c>
      <c r="B1220" s="94" t="s">
        <v>2181</v>
      </c>
      <c r="C1220" s="95"/>
      <c r="D1220" s="95"/>
      <c r="E1220" s="95">
        <f t="shared" si="19"/>
        <v>0</v>
      </c>
    </row>
    <row r="1221" ht="15.6" customHeight="1" outlineLevel="2" spans="1:5">
      <c r="A1221" s="93" t="s">
        <v>2182</v>
      </c>
      <c r="B1221" s="94" t="s">
        <v>87</v>
      </c>
      <c r="C1221" s="95"/>
      <c r="D1221" s="95"/>
      <c r="E1221" s="95">
        <f t="shared" si="19"/>
        <v>0</v>
      </c>
    </row>
    <row r="1222" ht="15.6" customHeight="1" outlineLevel="2" spans="1:5">
      <c r="A1222" s="93" t="s">
        <v>2183</v>
      </c>
      <c r="B1222" s="94" t="s">
        <v>2184</v>
      </c>
      <c r="C1222" s="95">
        <v>80</v>
      </c>
      <c r="D1222" s="95"/>
      <c r="E1222" s="95">
        <f t="shared" si="19"/>
        <v>-80</v>
      </c>
    </row>
    <row r="1223" outlineLevel="1" spans="1:5">
      <c r="A1223" s="90" t="s">
        <v>2185</v>
      </c>
      <c r="B1223" s="91" t="s">
        <v>2186</v>
      </c>
      <c r="C1223" s="92">
        <f>SUM(C1224:C1228)</f>
        <v>0</v>
      </c>
      <c r="D1223" s="92">
        <f>SUM(D1224:D1228)</f>
        <v>0</v>
      </c>
      <c r="E1223" s="92">
        <f>SUM(E1224:E1228)</f>
        <v>0</v>
      </c>
    </row>
    <row r="1224" ht="15.6" customHeight="1" outlineLevel="2" spans="1:5">
      <c r="A1224" s="93" t="s">
        <v>2187</v>
      </c>
      <c r="B1224" s="94" t="s">
        <v>2188</v>
      </c>
      <c r="C1224" s="95"/>
      <c r="D1224" s="95"/>
      <c r="E1224" s="95">
        <f t="shared" ref="E1224:E1287" si="20">D1224-C1224</f>
        <v>0</v>
      </c>
    </row>
    <row r="1225" ht="15.6" customHeight="1" outlineLevel="2" spans="1:5">
      <c r="A1225" s="93" t="s">
        <v>2189</v>
      </c>
      <c r="B1225" s="94" t="s">
        <v>2190</v>
      </c>
      <c r="C1225" s="95"/>
      <c r="D1225" s="95"/>
      <c r="E1225" s="95">
        <f t="shared" si="20"/>
        <v>0</v>
      </c>
    </row>
    <row r="1226" ht="15.6" customHeight="1" outlineLevel="2" spans="1:5">
      <c r="A1226" s="93" t="s">
        <v>2191</v>
      </c>
      <c r="B1226" s="94" t="s">
        <v>2192</v>
      </c>
      <c r="C1226" s="95"/>
      <c r="D1226" s="95"/>
      <c r="E1226" s="95">
        <f t="shared" si="20"/>
        <v>0</v>
      </c>
    </row>
    <row r="1227" ht="15.6" customHeight="1" outlineLevel="2" spans="1:5">
      <c r="A1227" s="93" t="s">
        <v>2193</v>
      </c>
      <c r="B1227" s="94" t="s">
        <v>2194</v>
      </c>
      <c r="C1227" s="95"/>
      <c r="D1227" s="95"/>
      <c r="E1227" s="95">
        <f t="shared" si="20"/>
        <v>0</v>
      </c>
    </row>
    <row r="1228" ht="15.6" customHeight="1" outlineLevel="2" spans="1:5">
      <c r="A1228" s="93" t="s">
        <v>2195</v>
      </c>
      <c r="B1228" s="94" t="s">
        <v>2196</v>
      </c>
      <c r="C1228" s="95"/>
      <c r="D1228" s="95"/>
      <c r="E1228" s="95">
        <f t="shared" si="20"/>
        <v>0</v>
      </c>
    </row>
    <row r="1229" outlineLevel="1" spans="1:5">
      <c r="A1229" s="90" t="s">
        <v>2197</v>
      </c>
      <c r="B1229" s="91" t="s">
        <v>2198</v>
      </c>
      <c r="C1229" s="92">
        <f>SUM(C1230:C1234)</f>
        <v>0</v>
      </c>
      <c r="D1229" s="92">
        <f>SUM(D1230:D1234)</f>
        <v>0</v>
      </c>
      <c r="E1229" s="92">
        <f>SUM(E1230:E1234)</f>
        <v>0</v>
      </c>
    </row>
    <row r="1230" ht="15.6" customHeight="1" outlineLevel="2" spans="1:5">
      <c r="A1230" s="93" t="s">
        <v>2199</v>
      </c>
      <c r="B1230" s="94" t="s">
        <v>2200</v>
      </c>
      <c r="C1230" s="95"/>
      <c r="D1230" s="95"/>
      <c r="E1230" s="95">
        <f t="shared" si="20"/>
        <v>0</v>
      </c>
    </row>
    <row r="1231" ht="15.6" customHeight="1" outlineLevel="2" spans="1:5">
      <c r="A1231" s="93" t="s">
        <v>2201</v>
      </c>
      <c r="B1231" s="94" t="s">
        <v>2202</v>
      </c>
      <c r="C1231" s="95"/>
      <c r="D1231" s="95"/>
      <c r="E1231" s="95">
        <f t="shared" si="20"/>
        <v>0</v>
      </c>
    </row>
    <row r="1232" ht="15.6" customHeight="1" outlineLevel="2" spans="1:5">
      <c r="A1232" s="93" t="s">
        <v>2203</v>
      </c>
      <c r="B1232" s="94" t="s">
        <v>2204</v>
      </c>
      <c r="C1232" s="95"/>
      <c r="D1232" s="95"/>
      <c r="E1232" s="95">
        <f t="shared" si="20"/>
        <v>0</v>
      </c>
    </row>
    <row r="1233" ht="15.6" customHeight="1" outlineLevel="2" spans="1:5">
      <c r="A1233" s="93" t="s">
        <v>2205</v>
      </c>
      <c r="B1233" s="94" t="s">
        <v>2206</v>
      </c>
      <c r="C1233" s="95"/>
      <c r="D1233" s="95"/>
      <c r="E1233" s="95">
        <f t="shared" si="20"/>
        <v>0</v>
      </c>
    </row>
    <row r="1234" ht="15.6" customHeight="1" outlineLevel="2" spans="1:5">
      <c r="A1234" s="93" t="s">
        <v>2207</v>
      </c>
      <c r="B1234" s="94" t="s">
        <v>2208</v>
      </c>
      <c r="C1234" s="95"/>
      <c r="D1234" s="95"/>
      <c r="E1234" s="95">
        <f t="shared" si="20"/>
        <v>0</v>
      </c>
    </row>
    <row r="1235" outlineLevel="1" spans="1:5">
      <c r="A1235" s="90" t="s">
        <v>2209</v>
      </c>
      <c r="B1235" s="91" t="s">
        <v>2210</v>
      </c>
      <c r="C1235" s="92">
        <f>SUM(C1236:C1247)</f>
        <v>0</v>
      </c>
      <c r="D1235" s="92">
        <f>SUM(D1236:D1247)</f>
        <v>0</v>
      </c>
      <c r="E1235" s="92">
        <f>SUM(E1236:E1247)</f>
        <v>0</v>
      </c>
    </row>
    <row r="1236" ht="15.6" customHeight="1" outlineLevel="2" spans="1:5">
      <c r="A1236" s="93" t="s">
        <v>2211</v>
      </c>
      <c r="B1236" s="94" t="s">
        <v>2212</v>
      </c>
      <c r="C1236" s="95"/>
      <c r="D1236" s="95"/>
      <c r="E1236" s="95">
        <f t="shared" si="20"/>
        <v>0</v>
      </c>
    </row>
    <row r="1237" ht="15.6" customHeight="1" outlineLevel="2" spans="1:5">
      <c r="A1237" s="93" t="s">
        <v>2213</v>
      </c>
      <c r="B1237" s="94" t="s">
        <v>2214</v>
      </c>
      <c r="C1237" s="95"/>
      <c r="D1237" s="95"/>
      <c r="E1237" s="95">
        <f t="shared" si="20"/>
        <v>0</v>
      </c>
    </row>
    <row r="1238" ht="15.6" customHeight="1" outlineLevel="2" spans="1:5">
      <c r="A1238" s="93" t="s">
        <v>2215</v>
      </c>
      <c r="B1238" s="94" t="s">
        <v>2216</v>
      </c>
      <c r="C1238" s="95"/>
      <c r="D1238" s="95"/>
      <c r="E1238" s="95">
        <f t="shared" si="20"/>
        <v>0</v>
      </c>
    </row>
    <row r="1239" ht="15.6" customHeight="1" outlineLevel="2" spans="1:5">
      <c r="A1239" s="93" t="s">
        <v>2217</v>
      </c>
      <c r="B1239" s="94" t="s">
        <v>2218</v>
      </c>
      <c r="C1239" s="95"/>
      <c r="D1239" s="95"/>
      <c r="E1239" s="95">
        <f t="shared" si="20"/>
        <v>0</v>
      </c>
    </row>
    <row r="1240" ht="15.6" customHeight="1" outlineLevel="2" spans="1:5">
      <c r="A1240" s="93" t="s">
        <v>2219</v>
      </c>
      <c r="B1240" s="94" t="s">
        <v>2220</v>
      </c>
      <c r="C1240" s="95"/>
      <c r="D1240" s="95"/>
      <c r="E1240" s="95">
        <f t="shared" si="20"/>
        <v>0</v>
      </c>
    </row>
    <row r="1241" ht="15.6" customHeight="1" outlineLevel="2" spans="1:5">
      <c r="A1241" s="93" t="s">
        <v>2221</v>
      </c>
      <c r="B1241" s="94" t="s">
        <v>2222</v>
      </c>
      <c r="C1241" s="95"/>
      <c r="D1241" s="95"/>
      <c r="E1241" s="95">
        <f t="shared" si="20"/>
        <v>0</v>
      </c>
    </row>
    <row r="1242" ht="15.6" customHeight="1" outlineLevel="2" spans="1:5">
      <c r="A1242" s="93" t="s">
        <v>2223</v>
      </c>
      <c r="B1242" s="94" t="s">
        <v>2224</v>
      </c>
      <c r="C1242" s="95"/>
      <c r="D1242" s="95"/>
      <c r="E1242" s="95">
        <f t="shared" si="20"/>
        <v>0</v>
      </c>
    </row>
    <row r="1243" ht="15.6" customHeight="1" outlineLevel="2" spans="1:5">
      <c r="A1243" s="93" t="s">
        <v>2225</v>
      </c>
      <c r="B1243" s="94" t="s">
        <v>2226</v>
      </c>
      <c r="C1243" s="95"/>
      <c r="D1243" s="95"/>
      <c r="E1243" s="95">
        <f t="shared" si="20"/>
        <v>0</v>
      </c>
    </row>
    <row r="1244" ht="15.6" customHeight="1" outlineLevel="2" spans="1:5">
      <c r="A1244" s="93" t="s">
        <v>2227</v>
      </c>
      <c r="B1244" s="94" t="s">
        <v>2228</v>
      </c>
      <c r="C1244" s="95"/>
      <c r="D1244" s="95"/>
      <c r="E1244" s="95">
        <f t="shared" si="20"/>
        <v>0</v>
      </c>
    </row>
    <row r="1245" ht="15.6" customHeight="1" outlineLevel="2" spans="1:5">
      <c r="A1245" s="93" t="s">
        <v>2229</v>
      </c>
      <c r="B1245" s="94" t="s">
        <v>2230</v>
      </c>
      <c r="C1245" s="95"/>
      <c r="D1245" s="95"/>
      <c r="E1245" s="95">
        <f t="shared" si="20"/>
        <v>0</v>
      </c>
    </row>
    <row r="1246" ht="15.6" customHeight="1" outlineLevel="2" spans="1:5">
      <c r="A1246" s="93" t="s">
        <v>2231</v>
      </c>
      <c r="B1246" s="94" t="s">
        <v>2232</v>
      </c>
      <c r="C1246" s="95"/>
      <c r="D1246" s="95"/>
      <c r="E1246" s="95">
        <f t="shared" si="20"/>
        <v>0</v>
      </c>
    </row>
    <row r="1247" ht="15.6" customHeight="1" outlineLevel="2" spans="1:5">
      <c r="A1247" s="93" t="s">
        <v>2233</v>
      </c>
      <c r="B1247" s="94" t="s">
        <v>2234</v>
      </c>
      <c r="C1247" s="95"/>
      <c r="D1247" s="95"/>
      <c r="E1247" s="95">
        <f t="shared" si="20"/>
        <v>0</v>
      </c>
    </row>
    <row r="1248" spans="1:5">
      <c r="A1248" s="87" t="s">
        <v>2235</v>
      </c>
      <c r="B1248" s="88" t="s">
        <v>2236</v>
      </c>
      <c r="C1248" s="89">
        <f>SUM(C1249,C1260,C1267,C1275,C1288,C1292,C1296)</f>
        <v>1850</v>
      </c>
      <c r="D1248" s="89">
        <f>SUM(D1249,D1260,D1267,D1275,D1288,D1292,D1296)</f>
        <v>0</v>
      </c>
      <c r="E1248" s="89">
        <f>SUM(E1249,E1260,E1267,E1275,E1288,E1292,E1296)</f>
        <v>-1850</v>
      </c>
    </row>
    <row r="1249" outlineLevel="1" spans="1:5">
      <c r="A1249" s="90" t="s">
        <v>2237</v>
      </c>
      <c r="B1249" s="91" t="s">
        <v>2238</v>
      </c>
      <c r="C1249" s="92">
        <f>SUM(C1250:C1259)</f>
        <v>200</v>
      </c>
      <c r="D1249" s="92">
        <f>SUM(D1250:D1259)</f>
        <v>0</v>
      </c>
      <c r="E1249" s="92">
        <f>SUM(E1250:E1259)</f>
        <v>-200</v>
      </c>
    </row>
    <row r="1250" ht="15.6" customHeight="1" outlineLevel="2" spans="1:5">
      <c r="A1250" s="93" t="s">
        <v>2239</v>
      </c>
      <c r="B1250" s="94" t="s">
        <v>69</v>
      </c>
      <c r="C1250" s="95">
        <v>200</v>
      </c>
      <c r="D1250" s="95"/>
      <c r="E1250" s="95">
        <f t="shared" si="20"/>
        <v>-200</v>
      </c>
    </row>
    <row r="1251" ht="15.6" customHeight="1" outlineLevel="2" spans="1:5">
      <c r="A1251" s="93" t="s">
        <v>2240</v>
      </c>
      <c r="B1251" s="94" t="s">
        <v>71</v>
      </c>
      <c r="C1251" s="95"/>
      <c r="D1251" s="95"/>
      <c r="E1251" s="95">
        <f t="shared" si="20"/>
        <v>0</v>
      </c>
    </row>
    <row r="1252" ht="15.6" customHeight="1" outlineLevel="2" spans="1:5">
      <c r="A1252" s="93" t="s">
        <v>2241</v>
      </c>
      <c r="B1252" s="94" t="s">
        <v>73</v>
      </c>
      <c r="C1252" s="95"/>
      <c r="D1252" s="95"/>
      <c r="E1252" s="95">
        <f t="shared" si="20"/>
        <v>0</v>
      </c>
    </row>
    <row r="1253" ht="15.6" customHeight="1" outlineLevel="2" spans="1:5">
      <c r="A1253" s="93" t="s">
        <v>2242</v>
      </c>
      <c r="B1253" s="94" t="s">
        <v>2243</v>
      </c>
      <c r="C1253" s="95"/>
      <c r="D1253" s="95"/>
      <c r="E1253" s="95">
        <f t="shared" si="20"/>
        <v>0</v>
      </c>
    </row>
    <row r="1254" ht="15.6" customHeight="1" outlineLevel="2" spans="1:5">
      <c r="A1254" s="93" t="s">
        <v>2244</v>
      </c>
      <c r="B1254" s="94" t="s">
        <v>2245</v>
      </c>
      <c r="C1254" s="95"/>
      <c r="D1254" s="95"/>
      <c r="E1254" s="95">
        <f t="shared" si="20"/>
        <v>0</v>
      </c>
    </row>
    <row r="1255" ht="15.6" customHeight="1" outlineLevel="2" spans="1:5">
      <c r="A1255" s="93" t="s">
        <v>2246</v>
      </c>
      <c r="B1255" s="94" t="s">
        <v>2247</v>
      </c>
      <c r="C1255" s="95"/>
      <c r="D1255" s="95"/>
      <c r="E1255" s="95">
        <f t="shared" si="20"/>
        <v>0</v>
      </c>
    </row>
    <row r="1256" ht="15.6" customHeight="1" outlineLevel="2" spans="1:5">
      <c r="A1256" s="93" t="s">
        <v>2248</v>
      </c>
      <c r="B1256" s="94" t="s">
        <v>2249</v>
      </c>
      <c r="C1256" s="95"/>
      <c r="D1256" s="95"/>
      <c r="E1256" s="95">
        <f t="shared" si="20"/>
        <v>0</v>
      </c>
    </row>
    <row r="1257" ht="15.6" customHeight="1" outlineLevel="2" spans="1:5">
      <c r="A1257" s="93" t="s">
        <v>2250</v>
      </c>
      <c r="B1257" s="94" t="s">
        <v>2251</v>
      </c>
      <c r="C1257" s="95"/>
      <c r="D1257" s="95"/>
      <c r="E1257" s="95">
        <f t="shared" si="20"/>
        <v>0</v>
      </c>
    </row>
    <row r="1258" ht="15.6" customHeight="1" outlineLevel="2" spans="1:5">
      <c r="A1258" s="93" t="s">
        <v>2252</v>
      </c>
      <c r="B1258" s="94" t="s">
        <v>87</v>
      </c>
      <c r="C1258" s="95"/>
      <c r="D1258" s="95"/>
      <c r="E1258" s="95">
        <f t="shared" si="20"/>
        <v>0</v>
      </c>
    </row>
    <row r="1259" ht="15.6" customHeight="1" outlineLevel="2" spans="1:5">
      <c r="A1259" s="93" t="s">
        <v>2253</v>
      </c>
      <c r="B1259" s="94" t="s">
        <v>2254</v>
      </c>
      <c r="C1259" s="95"/>
      <c r="D1259" s="95"/>
      <c r="E1259" s="95">
        <f t="shared" si="20"/>
        <v>0</v>
      </c>
    </row>
    <row r="1260" outlineLevel="1" spans="1:5">
      <c r="A1260" s="90" t="s">
        <v>2255</v>
      </c>
      <c r="B1260" s="91" t="s">
        <v>2256</v>
      </c>
      <c r="C1260" s="92">
        <f>SUM(C1261:C1266)</f>
        <v>1650</v>
      </c>
      <c r="D1260" s="92">
        <f>SUM(D1261:D1266)</f>
        <v>0</v>
      </c>
      <c r="E1260" s="92">
        <f>SUM(E1261:E1266)</f>
        <v>-1650</v>
      </c>
    </row>
    <row r="1261" ht="15.6" customHeight="1" outlineLevel="2" spans="1:5">
      <c r="A1261" s="93" t="s">
        <v>2257</v>
      </c>
      <c r="B1261" s="94" t="s">
        <v>69</v>
      </c>
      <c r="C1261" s="95">
        <v>860</v>
      </c>
      <c r="D1261" s="95"/>
      <c r="E1261" s="95">
        <f t="shared" si="20"/>
        <v>-860</v>
      </c>
    </row>
    <row r="1262" ht="15.6" customHeight="1" outlineLevel="2" spans="1:5">
      <c r="A1262" s="93" t="s">
        <v>2258</v>
      </c>
      <c r="B1262" s="94" t="s">
        <v>71</v>
      </c>
      <c r="C1262" s="95">
        <v>448</v>
      </c>
      <c r="D1262" s="95"/>
      <c r="E1262" s="95">
        <f t="shared" si="20"/>
        <v>-448</v>
      </c>
    </row>
    <row r="1263" ht="15.6" customHeight="1" outlineLevel="2" spans="1:5">
      <c r="A1263" s="93" t="s">
        <v>2259</v>
      </c>
      <c r="B1263" s="94" t="s">
        <v>73</v>
      </c>
      <c r="C1263" s="95"/>
      <c r="D1263" s="95"/>
      <c r="E1263" s="95">
        <f t="shared" si="20"/>
        <v>0</v>
      </c>
    </row>
    <row r="1264" ht="15.6" customHeight="1" outlineLevel="2" spans="1:5">
      <c r="A1264" s="93" t="s">
        <v>2260</v>
      </c>
      <c r="B1264" s="94" t="s">
        <v>2261</v>
      </c>
      <c r="C1264" s="95">
        <v>342</v>
      </c>
      <c r="D1264" s="95"/>
      <c r="E1264" s="95">
        <f t="shared" si="20"/>
        <v>-342</v>
      </c>
    </row>
    <row r="1265" ht="15.6" customHeight="1" outlineLevel="2" spans="1:5">
      <c r="A1265" s="93" t="s">
        <v>2262</v>
      </c>
      <c r="B1265" s="94" t="s">
        <v>87</v>
      </c>
      <c r="C1265" s="95"/>
      <c r="D1265" s="95"/>
      <c r="E1265" s="95">
        <f t="shared" si="20"/>
        <v>0</v>
      </c>
    </row>
    <row r="1266" ht="15.6" customHeight="1" outlineLevel="2" spans="1:5">
      <c r="A1266" s="93" t="s">
        <v>2263</v>
      </c>
      <c r="B1266" s="94" t="s">
        <v>2264</v>
      </c>
      <c r="C1266" s="95"/>
      <c r="D1266" s="95"/>
      <c r="E1266" s="95">
        <f t="shared" si="20"/>
        <v>0</v>
      </c>
    </row>
    <row r="1267" outlineLevel="1" spans="1:5">
      <c r="A1267" s="90" t="s">
        <v>2265</v>
      </c>
      <c r="B1267" s="91" t="s">
        <v>2266</v>
      </c>
      <c r="C1267" s="92">
        <f>SUM(C1268:C1274)</f>
        <v>0</v>
      </c>
      <c r="D1267" s="92">
        <f>SUM(D1268:D1274)</f>
        <v>0</v>
      </c>
      <c r="E1267" s="92">
        <f>SUM(E1268:E1274)</f>
        <v>0</v>
      </c>
    </row>
    <row r="1268" ht="15.6" customHeight="1" outlineLevel="2" spans="1:5">
      <c r="A1268" s="93" t="s">
        <v>2267</v>
      </c>
      <c r="B1268" s="94" t="s">
        <v>69</v>
      </c>
      <c r="C1268" s="95"/>
      <c r="D1268" s="95"/>
      <c r="E1268" s="95">
        <f t="shared" si="20"/>
        <v>0</v>
      </c>
    </row>
    <row r="1269" ht="15.6" customHeight="1" outlineLevel="2" spans="1:5">
      <c r="A1269" s="93" t="s">
        <v>2268</v>
      </c>
      <c r="B1269" s="94" t="s">
        <v>71</v>
      </c>
      <c r="C1269" s="95"/>
      <c r="D1269" s="95"/>
      <c r="E1269" s="95">
        <f t="shared" si="20"/>
        <v>0</v>
      </c>
    </row>
    <row r="1270" ht="15.6" customHeight="1" outlineLevel="2" spans="1:5">
      <c r="A1270" s="93" t="s">
        <v>2269</v>
      </c>
      <c r="B1270" s="94" t="s">
        <v>73</v>
      </c>
      <c r="C1270" s="95"/>
      <c r="D1270" s="95"/>
      <c r="E1270" s="95">
        <f t="shared" si="20"/>
        <v>0</v>
      </c>
    </row>
    <row r="1271" ht="15.6" customHeight="1" outlineLevel="2" spans="1:5">
      <c r="A1271" s="93" t="s">
        <v>2270</v>
      </c>
      <c r="B1271" s="94" t="s">
        <v>2271</v>
      </c>
      <c r="C1271" s="95"/>
      <c r="D1271" s="95"/>
      <c r="E1271" s="95">
        <f t="shared" si="20"/>
        <v>0</v>
      </c>
    </row>
    <row r="1272" ht="15.6" customHeight="1" outlineLevel="2" spans="1:5">
      <c r="A1272" s="93" t="s">
        <v>2272</v>
      </c>
      <c r="B1272" s="94" t="s">
        <v>2273</v>
      </c>
      <c r="C1272" s="95"/>
      <c r="D1272" s="95"/>
      <c r="E1272" s="95">
        <f t="shared" si="20"/>
        <v>0</v>
      </c>
    </row>
    <row r="1273" ht="15.6" customHeight="1" outlineLevel="2" spans="1:5">
      <c r="A1273" s="93" t="s">
        <v>2274</v>
      </c>
      <c r="B1273" s="94" t="s">
        <v>87</v>
      </c>
      <c r="C1273" s="95"/>
      <c r="D1273" s="95"/>
      <c r="E1273" s="95">
        <f t="shared" si="20"/>
        <v>0</v>
      </c>
    </row>
    <row r="1274" ht="15.6" customHeight="1" outlineLevel="2" spans="1:5">
      <c r="A1274" s="93" t="s">
        <v>2275</v>
      </c>
      <c r="B1274" s="94" t="s">
        <v>2276</v>
      </c>
      <c r="C1274" s="95"/>
      <c r="D1274" s="95"/>
      <c r="E1274" s="95">
        <f t="shared" si="20"/>
        <v>0</v>
      </c>
    </row>
    <row r="1275" outlineLevel="1" spans="1:5">
      <c r="A1275" s="90" t="s">
        <v>2277</v>
      </c>
      <c r="B1275" s="91" t="s">
        <v>2278</v>
      </c>
      <c r="C1275" s="92">
        <f>SUM(C1276:C1287)</f>
        <v>0</v>
      </c>
      <c r="D1275" s="92">
        <f>SUM(D1276:D1287)</f>
        <v>0</v>
      </c>
      <c r="E1275" s="92">
        <f>SUM(E1276:E1287)</f>
        <v>0</v>
      </c>
    </row>
    <row r="1276" ht="15.6" customHeight="1" outlineLevel="2" spans="1:5">
      <c r="A1276" s="93" t="s">
        <v>2279</v>
      </c>
      <c r="B1276" s="94" t="s">
        <v>69</v>
      </c>
      <c r="C1276" s="95"/>
      <c r="D1276" s="95"/>
      <c r="E1276" s="95">
        <f t="shared" si="20"/>
        <v>0</v>
      </c>
    </row>
    <row r="1277" ht="15.6" customHeight="1" outlineLevel="2" spans="1:5">
      <c r="A1277" s="93" t="s">
        <v>2280</v>
      </c>
      <c r="B1277" s="94" t="s">
        <v>71</v>
      </c>
      <c r="C1277" s="95"/>
      <c r="D1277" s="95"/>
      <c r="E1277" s="95">
        <f t="shared" si="20"/>
        <v>0</v>
      </c>
    </row>
    <row r="1278" ht="15.6" customHeight="1" outlineLevel="2" spans="1:5">
      <c r="A1278" s="93" t="s">
        <v>2281</v>
      </c>
      <c r="B1278" s="94" t="s">
        <v>73</v>
      </c>
      <c r="C1278" s="95"/>
      <c r="D1278" s="95"/>
      <c r="E1278" s="95">
        <f t="shared" si="20"/>
        <v>0</v>
      </c>
    </row>
    <row r="1279" ht="15.6" customHeight="1" outlineLevel="2" spans="1:5">
      <c r="A1279" s="93" t="s">
        <v>2282</v>
      </c>
      <c r="B1279" s="94" t="s">
        <v>2283</v>
      </c>
      <c r="C1279" s="95"/>
      <c r="D1279" s="95"/>
      <c r="E1279" s="95">
        <f t="shared" si="20"/>
        <v>0</v>
      </c>
    </row>
    <row r="1280" ht="15.6" customHeight="1" outlineLevel="2" spans="1:5">
      <c r="A1280" s="93" t="s">
        <v>2284</v>
      </c>
      <c r="B1280" s="94" t="s">
        <v>2285</v>
      </c>
      <c r="C1280" s="95"/>
      <c r="D1280" s="95"/>
      <c r="E1280" s="95">
        <f t="shared" si="20"/>
        <v>0</v>
      </c>
    </row>
    <row r="1281" ht="15.6" customHeight="1" outlineLevel="2" spans="1:5">
      <c r="A1281" s="93" t="s">
        <v>2286</v>
      </c>
      <c r="B1281" s="94" t="s">
        <v>2287</v>
      </c>
      <c r="C1281" s="95"/>
      <c r="D1281" s="95"/>
      <c r="E1281" s="95">
        <f t="shared" si="20"/>
        <v>0</v>
      </c>
    </row>
    <row r="1282" ht="15.6" customHeight="1" outlineLevel="2" spans="1:5">
      <c r="A1282" s="93" t="s">
        <v>2288</v>
      </c>
      <c r="B1282" s="94" t="s">
        <v>2289</v>
      </c>
      <c r="C1282" s="95"/>
      <c r="D1282" s="95"/>
      <c r="E1282" s="95">
        <f t="shared" si="20"/>
        <v>0</v>
      </c>
    </row>
    <row r="1283" ht="15.6" customHeight="1" outlineLevel="2" spans="1:5">
      <c r="A1283" s="93" t="s">
        <v>2290</v>
      </c>
      <c r="B1283" s="94" t="s">
        <v>2291</v>
      </c>
      <c r="C1283" s="95"/>
      <c r="D1283" s="95"/>
      <c r="E1283" s="95">
        <f t="shared" si="20"/>
        <v>0</v>
      </c>
    </row>
    <row r="1284" ht="15.6" customHeight="1" outlineLevel="2" spans="1:5">
      <c r="A1284" s="93" t="s">
        <v>2292</v>
      </c>
      <c r="B1284" s="94" t="s">
        <v>2293</v>
      </c>
      <c r="C1284" s="95"/>
      <c r="D1284" s="95"/>
      <c r="E1284" s="95">
        <f t="shared" si="20"/>
        <v>0</v>
      </c>
    </row>
    <row r="1285" ht="15.6" customHeight="1" outlineLevel="2" spans="1:5">
      <c r="A1285" s="93" t="s">
        <v>2294</v>
      </c>
      <c r="B1285" s="94" t="s">
        <v>2295</v>
      </c>
      <c r="C1285" s="95"/>
      <c r="D1285" s="95"/>
      <c r="E1285" s="95">
        <f t="shared" si="20"/>
        <v>0</v>
      </c>
    </row>
    <row r="1286" ht="15.6" customHeight="1" outlineLevel="2" spans="1:5">
      <c r="A1286" s="93" t="s">
        <v>2296</v>
      </c>
      <c r="B1286" s="94" t="s">
        <v>2297</v>
      </c>
      <c r="C1286" s="95"/>
      <c r="D1286" s="95"/>
      <c r="E1286" s="95">
        <f t="shared" si="20"/>
        <v>0</v>
      </c>
    </row>
    <row r="1287" ht="15.6" customHeight="1" outlineLevel="2" spans="1:5">
      <c r="A1287" s="93" t="s">
        <v>2298</v>
      </c>
      <c r="B1287" s="94" t="s">
        <v>2299</v>
      </c>
      <c r="C1287" s="95"/>
      <c r="D1287" s="95"/>
      <c r="E1287" s="95">
        <f t="shared" si="20"/>
        <v>0</v>
      </c>
    </row>
    <row r="1288" outlineLevel="1" spans="1:5">
      <c r="A1288" s="90" t="s">
        <v>2300</v>
      </c>
      <c r="B1288" s="91" t="s">
        <v>2301</v>
      </c>
      <c r="C1288" s="92">
        <f>SUM(C1289:C1291)</f>
        <v>0</v>
      </c>
      <c r="D1288" s="92">
        <f>SUM(D1289:D1291)</f>
        <v>0</v>
      </c>
      <c r="E1288" s="92">
        <f>SUM(E1289:E1291)</f>
        <v>0</v>
      </c>
    </row>
    <row r="1289" ht="15.6" customHeight="1" outlineLevel="2" spans="1:5">
      <c r="A1289" s="93" t="s">
        <v>2302</v>
      </c>
      <c r="B1289" s="94" t="s">
        <v>2303</v>
      </c>
      <c r="C1289" s="95"/>
      <c r="D1289" s="95"/>
      <c r="E1289" s="95">
        <f t="shared" ref="E1288:E1319" si="21">D1289-C1289</f>
        <v>0</v>
      </c>
    </row>
    <row r="1290" ht="15.6" customHeight="1" outlineLevel="2" spans="1:5">
      <c r="A1290" s="93" t="s">
        <v>2304</v>
      </c>
      <c r="B1290" s="94" t="s">
        <v>2305</v>
      </c>
      <c r="C1290" s="95"/>
      <c r="D1290" s="95"/>
      <c r="E1290" s="95">
        <f t="shared" si="21"/>
        <v>0</v>
      </c>
    </row>
    <row r="1291" ht="15.6" customHeight="1" outlineLevel="2" spans="1:5">
      <c r="A1291" s="93" t="s">
        <v>2306</v>
      </c>
      <c r="B1291" s="94" t="s">
        <v>2307</v>
      </c>
      <c r="C1291" s="95"/>
      <c r="D1291" s="95"/>
      <c r="E1291" s="95">
        <f t="shared" si="21"/>
        <v>0</v>
      </c>
    </row>
    <row r="1292" outlineLevel="1" spans="1:5">
      <c r="A1292" s="90" t="s">
        <v>2308</v>
      </c>
      <c r="B1292" s="91" t="s">
        <v>2309</v>
      </c>
      <c r="C1292" s="92">
        <f>SUM(C1293:C1295)</f>
        <v>0</v>
      </c>
      <c r="D1292" s="92">
        <f>SUM(D1293:D1295)</f>
        <v>0</v>
      </c>
      <c r="E1292" s="92">
        <f>SUM(E1293:E1295)</f>
        <v>0</v>
      </c>
    </row>
    <row r="1293" ht="15.6" customHeight="1" outlineLevel="2" spans="1:5">
      <c r="A1293" s="93" t="s">
        <v>2310</v>
      </c>
      <c r="B1293" s="94" t="s">
        <v>2311</v>
      </c>
      <c r="C1293" s="95"/>
      <c r="D1293" s="95"/>
      <c r="E1293" s="95">
        <f t="shared" si="21"/>
        <v>0</v>
      </c>
    </row>
    <row r="1294" ht="15.6" customHeight="1" outlineLevel="2" spans="1:5">
      <c r="A1294" s="93" t="s">
        <v>2312</v>
      </c>
      <c r="B1294" s="94" t="s">
        <v>2313</v>
      </c>
      <c r="C1294" s="95"/>
      <c r="D1294" s="95"/>
      <c r="E1294" s="95">
        <f t="shared" si="21"/>
        <v>0</v>
      </c>
    </row>
    <row r="1295" ht="15.6" customHeight="1" outlineLevel="2" spans="1:5">
      <c r="A1295" s="93" t="s">
        <v>2314</v>
      </c>
      <c r="B1295" s="94" t="s">
        <v>2315</v>
      </c>
      <c r="C1295" s="95"/>
      <c r="D1295" s="95"/>
      <c r="E1295" s="95">
        <f t="shared" si="21"/>
        <v>0</v>
      </c>
    </row>
    <row r="1296" outlineLevel="1" spans="1:5">
      <c r="A1296" s="90" t="s">
        <v>2316</v>
      </c>
      <c r="B1296" s="91" t="s">
        <v>2317</v>
      </c>
      <c r="C1296" s="92">
        <f>SUM(C1297)</f>
        <v>0</v>
      </c>
      <c r="D1296" s="92">
        <f>SUM(D1297)</f>
        <v>0</v>
      </c>
      <c r="E1296" s="92">
        <f>SUM(E1297)</f>
        <v>0</v>
      </c>
    </row>
    <row r="1297" ht="15.6" customHeight="1" outlineLevel="2" spans="1:5">
      <c r="A1297" s="93" t="s">
        <v>2318</v>
      </c>
      <c r="B1297" s="94" t="s">
        <v>2317</v>
      </c>
      <c r="C1297" s="95"/>
      <c r="D1297" s="95"/>
      <c r="E1297" s="95">
        <f t="shared" si="21"/>
        <v>0</v>
      </c>
    </row>
    <row r="1298" spans="1:5">
      <c r="A1298" s="87" t="s">
        <v>2319</v>
      </c>
      <c r="B1298" s="88" t="s">
        <v>2320</v>
      </c>
      <c r="C1298" s="89">
        <v>3500</v>
      </c>
      <c r="D1298" s="89">
        <v>3501</v>
      </c>
      <c r="E1298" s="89">
        <v>3502</v>
      </c>
    </row>
    <row r="1299" spans="1:5">
      <c r="A1299" s="87" t="s">
        <v>2321</v>
      </c>
      <c r="B1299" s="88" t="s">
        <v>476</v>
      </c>
      <c r="C1299" s="89">
        <f>SUM(C1300,C1302)</f>
        <v>0</v>
      </c>
      <c r="D1299" s="89">
        <f>SUM(D1300,D1302)</f>
        <v>0</v>
      </c>
      <c r="E1299" s="89">
        <f>SUM(E1300,E1302)</f>
        <v>0</v>
      </c>
    </row>
    <row r="1300" outlineLevel="1" spans="1:5">
      <c r="A1300" s="90" t="s">
        <v>2322</v>
      </c>
      <c r="B1300" s="91" t="s">
        <v>2323</v>
      </c>
      <c r="C1300" s="92">
        <f>SUM(C1301)</f>
        <v>0</v>
      </c>
      <c r="D1300" s="92">
        <f>SUM(D1301)</f>
        <v>0</v>
      </c>
      <c r="E1300" s="92">
        <f>SUM(E1301)</f>
        <v>0</v>
      </c>
    </row>
    <row r="1301" ht="15.6" customHeight="1" outlineLevel="2" spans="1:5">
      <c r="A1301" s="93" t="s">
        <v>2324</v>
      </c>
      <c r="B1301" s="94" t="s">
        <v>2323</v>
      </c>
      <c r="C1301" s="95"/>
      <c r="D1301" s="95"/>
      <c r="E1301" s="95">
        <f t="shared" si="21"/>
        <v>0</v>
      </c>
    </row>
    <row r="1302" outlineLevel="1" spans="1:5">
      <c r="A1302" s="90" t="s">
        <v>2325</v>
      </c>
      <c r="B1302" s="91" t="s">
        <v>476</v>
      </c>
      <c r="C1302" s="92">
        <f>SUM(C1303)</f>
        <v>0</v>
      </c>
      <c r="D1302" s="95"/>
      <c r="E1302" s="95">
        <f t="shared" si="21"/>
        <v>0</v>
      </c>
    </row>
    <row r="1303" ht="15.6" customHeight="1" outlineLevel="2" spans="1:5">
      <c r="A1303" s="93" t="s">
        <v>2326</v>
      </c>
      <c r="B1303" s="94" t="s">
        <v>476</v>
      </c>
      <c r="C1303" s="95"/>
      <c r="D1303" s="95"/>
      <c r="E1303" s="95">
        <f t="shared" si="21"/>
        <v>0</v>
      </c>
    </row>
    <row r="1304" spans="1:5">
      <c r="A1304" s="87" t="s">
        <v>2327</v>
      </c>
      <c r="B1304" s="88" t="s">
        <v>2328</v>
      </c>
      <c r="C1304" s="89">
        <f>SUM(C1305,C1306,C1311)</f>
        <v>1275</v>
      </c>
      <c r="D1304" s="89">
        <f>SUM(D1305,D1306,D1311)</f>
        <v>0</v>
      </c>
      <c r="E1304" s="89">
        <f>SUM(E1305,E1306,E1311)</f>
        <v>-1275</v>
      </c>
    </row>
    <row r="1305" outlineLevel="1" spans="1:5">
      <c r="A1305" s="90" t="s">
        <v>2329</v>
      </c>
      <c r="B1305" s="91" t="s">
        <v>2330</v>
      </c>
      <c r="C1305" s="92"/>
      <c r="D1305" s="92"/>
      <c r="E1305" s="92"/>
    </row>
    <row r="1306" outlineLevel="1" spans="1:5">
      <c r="A1306" s="90" t="s">
        <v>2331</v>
      </c>
      <c r="B1306" s="91" t="s">
        <v>2332</v>
      </c>
      <c r="C1306" s="92">
        <f>SUM(C1307:C1310)</f>
        <v>0</v>
      </c>
      <c r="D1306" s="92">
        <f>SUM(D1307:D1310)</f>
        <v>0</v>
      </c>
      <c r="E1306" s="92">
        <f>SUM(E1307:E1310)</f>
        <v>0</v>
      </c>
    </row>
    <row r="1307" ht="15.6" customHeight="1" outlineLevel="2" spans="1:5">
      <c r="A1307" s="93" t="s">
        <v>2333</v>
      </c>
      <c r="B1307" s="94" t="s">
        <v>2334</v>
      </c>
      <c r="C1307" s="95"/>
      <c r="D1307" s="95"/>
      <c r="E1307" s="95">
        <f t="shared" si="21"/>
        <v>0</v>
      </c>
    </row>
    <row r="1308" ht="15.6" customHeight="1" outlineLevel="2" spans="1:5">
      <c r="A1308" s="93" t="s">
        <v>2335</v>
      </c>
      <c r="B1308" s="94" t="s">
        <v>2336</v>
      </c>
      <c r="C1308" s="95"/>
      <c r="D1308" s="95"/>
      <c r="E1308" s="95">
        <f t="shared" si="21"/>
        <v>0</v>
      </c>
    </row>
    <row r="1309" ht="15.6" customHeight="1" outlineLevel="2" spans="1:5">
      <c r="A1309" s="93" t="s">
        <v>2337</v>
      </c>
      <c r="B1309" s="94" t="s">
        <v>2338</v>
      </c>
      <c r="C1309" s="95"/>
      <c r="D1309" s="95"/>
      <c r="E1309" s="95">
        <f t="shared" si="21"/>
        <v>0</v>
      </c>
    </row>
    <row r="1310" ht="15.6" customHeight="1" outlineLevel="2" spans="1:5">
      <c r="A1310" s="93" t="s">
        <v>2339</v>
      </c>
      <c r="B1310" s="94" t="s">
        <v>2340</v>
      </c>
      <c r="C1310" s="95"/>
      <c r="D1310" s="95"/>
      <c r="E1310" s="95">
        <f t="shared" si="21"/>
        <v>0</v>
      </c>
    </row>
    <row r="1311" outlineLevel="1" spans="1:5">
      <c r="A1311" s="90" t="s">
        <v>2341</v>
      </c>
      <c r="B1311" s="91" t="s">
        <v>2342</v>
      </c>
      <c r="C1311" s="92">
        <f>SUM(C1312:C1315)</f>
        <v>1275</v>
      </c>
      <c r="D1311" s="92">
        <f>SUM(D1312:D1315)</f>
        <v>0</v>
      </c>
      <c r="E1311" s="92">
        <f>SUM(E1312:E1315)</f>
        <v>-1275</v>
      </c>
    </row>
    <row r="1312" ht="15.6" customHeight="1" outlineLevel="2" spans="1:5">
      <c r="A1312" s="93" t="s">
        <v>2343</v>
      </c>
      <c r="B1312" s="94" t="s">
        <v>2344</v>
      </c>
      <c r="C1312" s="95">
        <v>1275</v>
      </c>
      <c r="D1312" s="95"/>
      <c r="E1312" s="95">
        <f t="shared" si="21"/>
        <v>-1275</v>
      </c>
    </row>
    <row r="1313" ht="15.6" customHeight="1" outlineLevel="2" spans="1:5">
      <c r="A1313" s="93" t="s">
        <v>2345</v>
      </c>
      <c r="B1313" s="94" t="s">
        <v>2346</v>
      </c>
      <c r="C1313" s="95"/>
      <c r="D1313" s="95"/>
      <c r="E1313" s="95">
        <f t="shared" si="21"/>
        <v>0</v>
      </c>
    </row>
    <row r="1314" ht="15.6" customHeight="1" outlineLevel="2" spans="1:5">
      <c r="A1314" s="93" t="s">
        <v>2347</v>
      </c>
      <c r="B1314" s="94" t="s">
        <v>2348</v>
      </c>
      <c r="C1314" s="95"/>
      <c r="D1314" s="95"/>
      <c r="E1314" s="95">
        <f t="shared" si="21"/>
        <v>0</v>
      </c>
    </row>
    <row r="1315" ht="15.6" customHeight="1" outlineLevel="2" spans="1:5">
      <c r="A1315" s="93" t="s">
        <v>2349</v>
      </c>
      <c r="B1315" s="94" t="s">
        <v>2350</v>
      </c>
      <c r="C1315" s="95"/>
      <c r="D1315" s="95"/>
      <c r="E1315" s="95">
        <f t="shared" si="21"/>
        <v>0</v>
      </c>
    </row>
    <row r="1316" spans="1:5">
      <c r="A1316" s="87" t="s">
        <v>2351</v>
      </c>
      <c r="B1316" s="88" t="s">
        <v>2352</v>
      </c>
      <c r="C1316" s="89">
        <f>SUM(C1317:C1319)</f>
        <v>0</v>
      </c>
      <c r="D1316" s="89">
        <f>SUM(D1317:D1319)</f>
        <v>0</v>
      </c>
      <c r="E1316" s="89">
        <f>SUM(E1317:E1319)</f>
        <v>0</v>
      </c>
    </row>
    <row r="1317" outlineLevel="1" spans="1:5">
      <c r="A1317" s="90" t="s">
        <v>2353</v>
      </c>
      <c r="B1317" s="91" t="s">
        <v>2354</v>
      </c>
      <c r="C1317" s="92"/>
      <c r="D1317" s="95"/>
      <c r="E1317" s="95">
        <f t="shared" si="21"/>
        <v>0</v>
      </c>
    </row>
    <row r="1318" outlineLevel="1" spans="1:5">
      <c r="A1318" s="90" t="s">
        <v>2355</v>
      </c>
      <c r="B1318" s="91" t="s">
        <v>2356</v>
      </c>
      <c r="C1318" s="92"/>
      <c r="D1318" s="95"/>
      <c r="E1318" s="95">
        <f t="shared" si="21"/>
        <v>0</v>
      </c>
    </row>
    <row r="1319" outlineLevel="1" spans="1:5">
      <c r="A1319" s="90" t="s">
        <v>2357</v>
      </c>
      <c r="B1319" s="91" t="s">
        <v>2358</v>
      </c>
      <c r="C1319" s="92"/>
      <c r="D1319" s="95"/>
      <c r="E1319" s="95">
        <f t="shared" si="21"/>
        <v>0</v>
      </c>
    </row>
    <row r="1320" s="78" customFormat="1" spans="1:10">
      <c r="A1320" s="97"/>
      <c r="B1320" s="98"/>
      <c r="C1320" s="95"/>
      <c r="D1320" s="99"/>
      <c r="E1320" s="99"/>
      <c r="G1320" s="80"/>
      <c r="H1320" s="80"/>
      <c r="I1320" s="80"/>
      <c r="J1320" s="80"/>
    </row>
    <row r="1321" s="78" customFormat="1" spans="1:10">
      <c r="A1321" s="97"/>
      <c r="B1321" s="98"/>
      <c r="C1321" s="95"/>
      <c r="D1321" s="99"/>
      <c r="E1321" s="99"/>
      <c r="G1321" s="80"/>
      <c r="H1321" s="80"/>
      <c r="I1321" s="80"/>
      <c r="J1321" s="80"/>
    </row>
    <row r="1322" spans="1:5">
      <c r="A1322" s="100"/>
      <c r="B1322" s="101" t="s">
        <v>2359</v>
      </c>
      <c r="C1322" s="102">
        <f>SUM(C5,C234,C274,C293,C383,C435,C491,C548,C676,C749,C826,C849,C956,C1014,C1078,C1098,C1128,C1138,C1183,C1204,C1248,C1298,C1299,C1304,C1316)</f>
        <v>273000</v>
      </c>
      <c r="D1322" s="102">
        <f>SUM(D5,D234,D274,D293,D383,D435,D491,D548,D676,D749,D826,D849,D956,D1014,D1078,D1098,D1128,D1138,D1183,D1204,D1248,D1298,D1299,D1304,D1316)</f>
        <v>3501</v>
      </c>
      <c r="E1322" s="102">
        <f>SUM(E5,E234,E274,E293,E383,E435,E491,E548,E676,E749,E826,E849,E956,E1014,E1078,E1098,E1128,E1138,E1183,E1204,E1248,E1298,E1299,E1304,E1316)</f>
        <v>-265998</v>
      </c>
    </row>
  </sheetData>
  <autoFilter ref="A4:E1319"/>
  <mergeCells count="1">
    <mergeCell ref="A2:E2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2"/>
  <sheetViews>
    <sheetView showZeros="0" topLeftCell="A22" workbookViewId="0">
      <selection activeCell="I41" sqref="I41"/>
    </sheetView>
  </sheetViews>
  <sheetFormatPr defaultColWidth="9" defaultRowHeight="14.25" outlineLevelCol="6"/>
  <cols>
    <col min="2" max="2" width="31.625" customWidth="1"/>
    <col min="3" max="5" width="13.5" customWidth="1"/>
    <col min="6" max="6" width="12.5" customWidth="1"/>
  </cols>
  <sheetData>
    <row r="1" spans="1:3">
      <c r="A1" s="50" t="s">
        <v>2360</v>
      </c>
      <c r="B1" s="50"/>
      <c r="C1" s="34"/>
    </row>
    <row r="2" ht="27" spans="2:6">
      <c r="B2" s="57" t="s">
        <v>2361</v>
      </c>
      <c r="C2" s="57"/>
      <c r="D2" s="57"/>
      <c r="E2" s="57"/>
      <c r="F2" s="57"/>
    </row>
    <row r="3" ht="21" customHeight="1" spans="2:7">
      <c r="B3" s="58"/>
      <c r="C3" s="58"/>
      <c r="F3" s="59" t="s">
        <v>5</v>
      </c>
      <c r="G3" s="59"/>
    </row>
    <row r="4" ht="19" customHeight="1" spans="1:6">
      <c r="A4" s="60" t="s">
        <v>6</v>
      </c>
      <c r="B4" s="61" t="s">
        <v>2362</v>
      </c>
      <c r="C4" s="61" t="s">
        <v>8</v>
      </c>
      <c r="D4" s="62" t="s">
        <v>9</v>
      </c>
      <c r="E4" s="62" t="s">
        <v>10</v>
      </c>
      <c r="F4" s="38" t="s">
        <v>11</v>
      </c>
    </row>
    <row r="5" ht="19" customHeight="1" spans="1:6">
      <c r="A5" s="60"/>
      <c r="B5" s="61" t="s">
        <v>2363</v>
      </c>
      <c r="C5" s="61">
        <f>SUM(C6:C30)</f>
        <v>273000</v>
      </c>
      <c r="D5" s="61">
        <f>SUM(D6:D30)</f>
        <v>273300</v>
      </c>
      <c r="E5" s="61">
        <f>SUM(E6:E30)</f>
        <v>300</v>
      </c>
      <c r="F5" s="38"/>
    </row>
    <row r="6" ht="19" customHeight="1" spans="1:6">
      <c r="A6" s="63" t="s">
        <v>64</v>
      </c>
      <c r="B6" s="64" t="s">
        <v>65</v>
      </c>
      <c r="C6" s="65">
        <v>43800</v>
      </c>
      <c r="D6" s="65">
        <v>44100</v>
      </c>
      <c r="E6" s="65">
        <f>D6-C6</f>
        <v>300</v>
      </c>
      <c r="F6" s="66"/>
    </row>
    <row r="7" ht="19" customHeight="1" spans="1:6">
      <c r="A7" s="67">
        <v>202</v>
      </c>
      <c r="B7" s="64" t="s">
        <v>421</v>
      </c>
      <c r="C7" s="65">
        <v>0</v>
      </c>
      <c r="D7" s="65">
        <v>0</v>
      </c>
      <c r="E7" s="65">
        <f t="shared" ref="E7:E31" si="0">D7-C7</f>
        <v>0</v>
      </c>
      <c r="F7" s="66"/>
    </row>
    <row r="8" ht="19" customHeight="1" spans="1:6">
      <c r="A8" s="67">
        <v>203</v>
      </c>
      <c r="B8" s="64" t="s">
        <v>489</v>
      </c>
      <c r="C8" s="65">
        <v>0</v>
      </c>
      <c r="D8" s="65">
        <v>0</v>
      </c>
      <c r="E8" s="65">
        <f t="shared" si="0"/>
        <v>0</v>
      </c>
      <c r="F8" s="66"/>
    </row>
    <row r="9" ht="19" customHeight="1" spans="1:6">
      <c r="A9" s="67">
        <v>204</v>
      </c>
      <c r="B9" s="64" t="s">
        <v>524</v>
      </c>
      <c r="C9" s="65">
        <v>11020</v>
      </c>
      <c r="D9" s="65">
        <v>11020</v>
      </c>
      <c r="E9" s="65">
        <f t="shared" si="0"/>
        <v>0</v>
      </c>
      <c r="F9" s="66"/>
    </row>
    <row r="10" ht="19" customHeight="1" spans="1:6">
      <c r="A10" s="67">
        <v>205</v>
      </c>
      <c r="B10" s="64" t="s">
        <v>663</v>
      </c>
      <c r="C10" s="65">
        <v>82670</v>
      </c>
      <c r="D10" s="65">
        <v>82670</v>
      </c>
      <c r="E10" s="65"/>
      <c r="F10" s="66"/>
    </row>
    <row r="11" ht="19" customHeight="1" spans="1:6">
      <c r="A11" s="67">
        <v>206</v>
      </c>
      <c r="B11" s="64" t="s">
        <v>763</v>
      </c>
      <c r="C11" s="65">
        <v>2600</v>
      </c>
      <c r="D11" s="65">
        <v>2600</v>
      </c>
      <c r="E11" s="65">
        <f t="shared" si="0"/>
        <v>0</v>
      </c>
      <c r="F11" s="66"/>
    </row>
    <row r="12" ht="19" customHeight="1" spans="1:6">
      <c r="A12" s="67">
        <v>207</v>
      </c>
      <c r="B12" s="64" t="s">
        <v>867</v>
      </c>
      <c r="C12" s="65">
        <v>2235</v>
      </c>
      <c r="D12" s="65">
        <v>2235</v>
      </c>
      <c r="E12" s="65">
        <f t="shared" si="0"/>
        <v>0</v>
      </c>
      <c r="F12" s="66"/>
    </row>
    <row r="13" ht="19" customHeight="1" spans="1:6">
      <c r="A13" s="67">
        <v>208</v>
      </c>
      <c r="B13" s="64" t="s">
        <v>965</v>
      </c>
      <c r="C13" s="65">
        <v>34620</v>
      </c>
      <c r="D13" s="65">
        <v>34620</v>
      </c>
      <c r="E13" s="65">
        <f t="shared" si="0"/>
        <v>0</v>
      </c>
      <c r="F13" s="66"/>
    </row>
    <row r="14" ht="19" customHeight="1" spans="1:6">
      <c r="A14" s="67">
        <v>210</v>
      </c>
      <c r="B14" s="64" t="s">
        <v>1201</v>
      </c>
      <c r="C14" s="65">
        <v>15275</v>
      </c>
      <c r="D14" s="65">
        <v>15275</v>
      </c>
      <c r="E14" s="65">
        <f t="shared" si="0"/>
        <v>0</v>
      </c>
      <c r="F14" s="66"/>
    </row>
    <row r="15" ht="19" customHeight="1" spans="1:6">
      <c r="A15" s="67">
        <v>211</v>
      </c>
      <c r="B15" s="64" t="s">
        <v>1337</v>
      </c>
      <c r="C15" s="65">
        <v>4608</v>
      </c>
      <c r="D15" s="65">
        <v>4608</v>
      </c>
      <c r="E15" s="65">
        <f t="shared" si="0"/>
        <v>0</v>
      </c>
      <c r="F15" s="66"/>
    </row>
    <row r="16" ht="19" customHeight="1" spans="1:6">
      <c r="A16" s="67">
        <v>212</v>
      </c>
      <c r="B16" s="64" t="s">
        <v>1478</v>
      </c>
      <c r="C16" s="65">
        <v>16890</v>
      </c>
      <c r="D16" s="65">
        <v>16890</v>
      </c>
      <c r="E16" s="65">
        <f t="shared" si="0"/>
        <v>0</v>
      </c>
      <c r="F16" s="66"/>
    </row>
    <row r="17" ht="19" customHeight="1" spans="1:6">
      <c r="A17" s="67">
        <v>213</v>
      </c>
      <c r="B17" s="64" t="s">
        <v>1517</v>
      </c>
      <c r="C17" s="65">
        <v>24165</v>
      </c>
      <c r="D17" s="65">
        <v>24165</v>
      </c>
      <c r="E17" s="65">
        <f t="shared" si="0"/>
        <v>0</v>
      </c>
      <c r="F17" s="66"/>
    </row>
    <row r="18" ht="19" customHeight="1" spans="1:6">
      <c r="A18" s="67">
        <v>214</v>
      </c>
      <c r="B18" s="64" t="s">
        <v>1713</v>
      </c>
      <c r="C18" s="65">
        <v>450</v>
      </c>
      <c r="D18" s="65">
        <v>450</v>
      </c>
      <c r="E18" s="65">
        <f t="shared" si="0"/>
        <v>0</v>
      </c>
      <c r="F18" s="66"/>
    </row>
    <row r="19" ht="19" customHeight="1" spans="1:6">
      <c r="A19" s="67">
        <v>215</v>
      </c>
      <c r="B19" s="68" t="s">
        <v>1815</v>
      </c>
      <c r="C19" s="65">
        <v>24712</v>
      </c>
      <c r="D19" s="65">
        <v>24712</v>
      </c>
      <c r="E19" s="65">
        <f t="shared" si="0"/>
        <v>0</v>
      </c>
      <c r="F19" s="66"/>
    </row>
    <row r="20" ht="19" customHeight="1" spans="1:6">
      <c r="A20" s="67">
        <v>216</v>
      </c>
      <c r="B20" s="68" t="s">
        <v>1923</v>
      </c>
      <c r="C20" s="65">
        <v>100</v>
      </c>
      <c r="D20" s="65">
        <v>100</v>
      </c>
      <c r="E20" s="65">
        <f t="shared" si="0"/>
        <v>0</v>
      </c>
      <c r="F20" s="66"/>
    </row>
    <row r="21" ht="19" customHeight="1" spans="1:6">
      <c r="A21" s="67">
        <v>217</v>
      </c>
      <c r="B21" s="68" t="s">
        <v>1955</v>
      </c>
      <c r="C21" s="65">
        <v>0</v>
      </c>
      <c r="D21" s="65">
        <v>0</v>
      </c>
      <c r="E21" s="65">
        <f t="shared" si="0"/>
        <v>0</v>
      </c>
      <c r="F21" s="66"/>
    </row>
    <row r="22" ht="19" customHeight="1" spans="1:6">
      <c r="A22" s="67">
        <v>219</v>
      </c>
      <c r="B22" s="68" t="s">
        <v>2010</v>
      </c>
      <c r="C22" s="65">
        <v>350</v>
      </c>
      <c r="D22" s="65">
        <v>350</v>
      </c>
      <c r="E22" s="65">
        <f t="shared" si="0"/>
        <v>0</v>
      </c>
      <c r="F22" s="66"/>
    </row>
    <row r="23" ht="19" customHeight="1" spans="1:6">
      <c r="A23" s="67">
        <v>220</v>
      </c>
      <c r="B23" s="68" t="s">
        <v>2028</v>
      </c>
      <c r="C23" s="65">
        <v>1000</v>
      </c>
      <c r="D23" s="65">
        <v>1000</v>
      </c>
      <c r="E23" s="65">
        <f t="shared" si="0"/>
        <v>0</v>
      </c>
      <c r="F23" s="66"/>
    </row>
    <row r="24" ht="19" customHeight="1" spans="1:6">
      <c r="A24" s="67">
        <v>221</v>
      </c>
      <c r="B24" s="68" t="s">
        <v>2110</v>
      </c>
      <c r="C24" s="65">
        <v>1800</v>
      </c>
      <c r="D24" s="65">
        <v>1800</v>
      </c>
      <c r="E24" s="65">
        <f t="shared" si="0"/>
        <v>0</v>
      </c>
      <c r="F24" s="66"/>
    </row>
    <row r="25" ht="19" customHeight="1" spans="1:6">
      <c r="A25" s="67">
        <v>222</v>
      </c>
      <c r="B25" s="68" t="s">
        <v>2152</v>
      </c>
      <c r="C25" s="65">
        <v>80</v>
      </c>
      <c r="D25" s="65">
        <v>80</v>
      </c>
      <c r="E25" s="65">
        <f t="shared" si="0"/>
        <v>0</v>
      </c>
      <c r="F25" s="66"/>
    </row>
    <row r="26" ht="19" customHeight="1" spans="1:6">
      <c r="A26" s="67">
        <v>224</v>
      </c>
      <c r="B26" s="68" t="s">
        <v>2236</v>
      </c>
      <c r="C26" s="65">
        <v>1850</v>
      </c>
      <c r="D26" s="65">
        <v>1850</v>
      </c>
      <c r="E26" s="65">
        <f t="shared" si="0"/>
        <v>0</v>
      </c>
      <c r="F26" s="66"/>
    </row>
    <row r="27" ht="19" customHeight="1" spans="1:6">
      <c r="A27" s="67">
        <v>227</v>
      </c>
      <c r="B27" s="68" t="s">
        <v>2320</v>
      </c>
      <c r="C27" s="65">
        <v>3500</v>
      </c>
      <c r="D27" s="65">
        <v>3500</v>
      </c>
      <c r="E27" s="65">
        <f t="shared" si="0"/>
        <v>0</v>
      </c>
      <c r="F27" s="66"/>
    </row>
    <row r="28" ht="19" customHeight="1" spans="1:6">
      <c r="A28" s="67">
        <v>229</v>
      </c>
      <c r="B28" s="69" t="s">
        <v>476</v>
      </c>
      <c r="C28" s="65">
        <v>0</v>
      </c>
      <c r="D28" s="65"/>
      <c r="E28" s="65">
        <f t="shared" si="0"/>
        <v>0</v>
      </c>
      <c r="F28" s="66"/>
    </row>
    <row r="29" ht="19" customHeight="1" spans="1:6">
      <c r="A29" s="67">
        <v>232</v>
      </c>
      <c r="B29" s="70" t="s">
        <v>2328</v>
      </c>
      <c r="C29" s="65">
        <v>1275</v>
      </c>
      <c r="D29" s="65">
        <v>1275</v>
      </c>
      <c r="E29" s="65">
        <f t="shared" si="0"/>
        <v>0</v>
      </c>
      <c r="F29" s="66"/>
    </row>
    <row r="30" ht="19" customHeight="1" spans="1:6">
      <c r="A30" s="67">
        <v>233</v>
      </c>
      <c r="B30" s="70" t="s">
        <v>2352</v>
      </c>
      <c r="C30" s="65"/>
      <c r="D30" s="65"/>
      <c r="E30" s="65">
        <f t="shared" si="0"/>
        <v>0</v>
      </c>
      <c r="F30" s="66"/>
    </row>
    <row r="31" ht="19" customHeight="1" spans="1:6">
      <c r="A31" s="67"/>
      <c r="B31" s="71"/>
      <c r="C31" s="72"/>
      <c r="D31" s="72"/>
      <c r="E31" s="72"/>
      <c r="F31" s="73"/>
    </row>
    <row r="32" ht="19" customHeight="1" spans="1:6">
      <c r="A32" s="67">
        <v>230</v>
      </c>
      <c r="B32" s="70" t="s">
        <v>2364</v>
      </c>
      <c r="C32" s="74">
        <f>SUM(C33,C34,C35,C36,C37,C38,C39,C40)</f>
        <v>74800</v>
      </c>
      <c r="D32" s="74">
        <f>SUM(D33,D34,D35,D36,D37,D38,D39,D40)</f>
        <v>74800</v>
      </c>
      <c r="E32" s="65">
        <f>D32-C32</f>
        <v>0</v>
      </c>
      <c r="F32" s="74"/>
    </row>
    <row r="33" ht="19" customHeight="1" spans="1:6">
      <c r="A33" s="67"/>
      <c r="B33" s="70" t="s">
        <v>2365</v>
      </c>
      <c r="C33" s="74"/>
      <c r="D33" s="74"/>
      <c r="E33" s="65">
        <f>D33-C33</f>
        <v>0</v>
      </c>
      <c r="F33" s="74"/>
    </row>
    <row r="34" ht="19" customHeight="1" spans="1:6">
      <c r="A34" s="67">
        <v>23006</v>
      </c>
      <c r="B34" s="70" t="s">
        <v>2366</v>
      </c>
      <c r="C34" s="74">
        <v>74800</v>
      </c>
      <c r="D34" s="74">
        <v>74800</v>
      </c>
      <c r="E34" s="65">
        <f>D34-C34</f>
        <v>0</v>
      </c>
      <c r="F34" s="74"/>
    </row>
    <row r="35" ht="19" customHeight="1" spans="1:6">
      <c r="A35" s="67">
        <v>23008</v>
      </c>
      <c r="B35" s="70" t="s">
        <v>2367</v>
      </c>
      <c r="C35" s="74"/>
      <c r="D35" s="74"/>
      <c r="E35" s="65">
        <f t="shared" ref="E35:E41" si="1">D35-C35</f>
        <v>0</v>
      </c>
      <c r="F35" s="74"/>
    </row>
    <row r="36" ht="19" customHeight="1" spans="1:6">
      <c r="A36" s="67">
        <v>23009</v>
      </c>
      <c r="B36" s="70" t="s">
        <v>2368</v>
      </c>
      <c r="C36" s="74"/>
      <c r="D36" s="74"/>
      <c r="E36" s="65">
        <f t="shared" si="1"/>
        <v>0</v>
      </c>
      <c r="F36" s="74"/>
    </row>
    <row r="37" ht="19" customHeight="1" spans="1:6">
      <c r="A37" s="67">
        <v>23011</v>
      </c>
      <c r="B37" s="70" t="s">
        <v>2369</v>
      </c>
      <c r="C37" s="74"/>
      <c r="D37" s="74"/>
      <c r="E37" s="65">
        <f t="shared" si="1"/>
        <v>0</v>
      </c>
      <c r="F37" s="74"/>
    </row>
    <row r="38" ht="19" customHeight="1" spans="1:6">
      <c r="A38" s="67">
        <v>23013</v>
      </c>
      <c r="B38" s="70" t="s">
        <v>2370</v>
      </c>
      <c r="C38" s="74"/>
      <c r="D38" s="74"/>
      <c r="E38" s="65">
        <f t="shared" si="1"/>
        <v>0</v>
      </c>
      <c r="F38" s="74"/>
    </row>
    <row r="39" ht="19" customHeight="1" spans="1:6">
      <c r="A39" s="67">
        <v>23015</v>
      </c>
      <c r="B39" s="70" t="s">
        <v>2371</v>
      </c>
      <c r="C39" s="74"/>
      <c r="D39" s="74"/>
      <c r="E39" s="65">
        <f t="shared" si="1"/>
        <v>0</v>
      </c>
      <c r="F39" s="74"/>
    </row>
    <row r="40" ht="19" customHeight="1" spans="1:6">
      <c r="A40" s="67">
        <v>23016</v>
      </c>
      <c r="B40" s="70" t="s">
        <v>2372</v>
      </c>
      <c r="C40" s="74"/>
      <c r="D40" s="74"/>
      <c r="E40" s="65">
        <f t="shared" si="1"/>
        <v>0</v>
      </c>
      <c r="F40" s="74"/>
    </row>
    <row r="41" ht="19" customHeight="1" spans="1:6">
      <c r="A41" s="67">
        <v>231</v>
      </c>
      <c r="B41" s="70" t="s">
        <v>2373</v>
      </c>
      <c r="C41" s="74">
        <v>0</v>
      </c>
      <c r="D41" s="74"/>
      <c r="E41" s="65">
        <f t="shared" si="1"/>
        <v>0</v>
      </c>
      <c r="F41" s="74"/>
    </row>
    <row r="42" ht="19" customHeight="1" spans="1:6">
      <c r="A42" s="75"/>
      <c r="B42" s="60" t="s">
        <v>2374</v>
      </c>
      <c r="C42" s="76">
        <f>SUM(C5,C32,C41)</f>
        <v>347800</v>
      </c>
      <c r="D42" s="76">
        <f>SUM(D5,D32,D41)</f>
        <v>348100</v>
      </c>
      <c r="E42" s="76">
        <f>SUM(E5,E32,E41)</f>
        <v>300</v>
      </c>
      <c r="F42" s="74"/>
    </row>
  </sheetData>
  <mergeCells count="1">
    <mergeCell ref="B2:F2"/>
  </mergeCells>
  <printOptions horizontalCentered="1"/>
  <pageMargins left="0.471527777777778" right="0.235416666666667" top="0.354166666666667" bottom="0.471527777777778" header="0.196527777777778" footer="0.196527777777778"/>
  <pageSetup paperSize="9" scale="94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85"/>
  <sheetViews>
    <sheetView showGridLines="0" showZeros="0" view="pageBreakPreview" zoomScaleNormal="90" zoomScaleSheetLayoutView="100" workbookViewId="0">
      <pane xSplit="1" ySplit="5" topLeftCell="B9" activePane="bottomRight" state="frozen"/>
      <selection/>
      <selection pane="topRight"/>
      <selection pane="bottomLeft"/>
      <selection pane="bottomRight" activeCell="C31" sqref="C31"/>
    </sheetView>
  </sheetViews>
  <sheetFormatPr defaultColWidth="10" defaultRowHeight="13.5"/>
  <cols>
    <col min="1" max="1" width="45.4416666666667" style="34" customWidth="1"/>
    <col min="2" max="2" width="14.3333333333333" style="34" customWidth="1"/>
    <col min="3" max="3" width="14.6666666666667" style="34" customWidth="1"/>
    <col min="4" max="4" width="14.2166666666667" style="34" customWidth="1"/>
    <col min="5" max="16384" width="10" style="34"/>
  </cols>
  <sheetData>
    <row r="1" ht="14.25" spans="1:4">
      <c r="A1" s="50" t="s">
        <v>2375</v>
      </c>
      <c r="B1" s="51"/>
      <c r="C1" s="51"/>
      <c r="D1" s="51"/>
    </row>
    <row r="2" s="47" customFormat="1" ht="30" customHeight="1" spans="1:9">
      <c r="A2" s="35" t="s">
        <v>2376</v>
      </c>
      <c r="B2" s="35"/>
      <c r="C2" s="35"/>
      <c r="D2" s="35"/>
      <c r="F2" s="52"/>
      <c r="G2" s="52"/>
      <c r="H2" s="52"/>
      <c r="I2" s="52"/>
    </row>
    <row r="3" s="47" customFormat="1" ht="19.2" customHeight="1" spans="1:9">
      <c r="A3" s="53"/>
      <c r="B3" s="53"/>
      <c r="C3" s="53"/>
      <c r="D3" s="12" t="s">
        <v>5</v>
      </c>
      <c r="F3" s="52"/>
      <c r="G3" s="52"/>
      <c r="H3" s="52"/>
      <c r="I3" s="52"/>
    </row>
    <row r="4" s="48" customFormat="1" ht="21" customHeight="1" spans="1:4">
      <c r="A4" s="37" t="s">
        <v>2377</v>
      </c>
      <c r="B4" s="37" t="s">
        <v>2378</v>
      </c>
      <c r="C4" s="37"/>
      <c r="D4" s="37"/>
    </row>
    <row r="5" s="48" customFormat="1" ht="22.2" customHeight="1" spans="1:4">
      <c r="A5" s="37"/>
      <c r="B5" s="37" t="s">
        <v>8</v>
      </c>
      <c r="C5" s="38" t="s">
        <v>9</v>
      </c>
      <c r="D5" s="38" t="s">
        <v>2379</v>
      </c>
    </row>
    <row r="6" ht="18" customHeight="1" spans="1:4">
      <c r="A6" s="39" t="s">
        <v>2380</v>
      </c>
      <c r="B6" s="54"/>
      <c r="C6" s="54"/>
      <c r="D6" s="54">
        <f t="shared" ref="D6:D13" si="0">C6-B6</f>
        <v>0</v>
      </c>
    </row>
    <row r="7" ht="18" customHeight="1" spans="1:4">
      <c r="A7" s="39" t="s">
        <v>2381</v>
      </c>
      <c r="B7" s="54"/>
      <c r="C7" s="54"/>
      <c r="D7" s="54">
        <f t="shared" si="0"/>
        <v>0</v>
      </c>
    </row>
    <row r="8" ht="18" customHeight="1" spans="1:4">
      <c r="A8" s="39" t="s">
        <v>2382</v>
      </c>
      <c r="B8" s="54"/>
      <c r="C8" s="54"/>
      <c r="D8" s="54">
        <f t="shared" si="0"/>
        <v>0</v>
      </c>
    </row>
    <row r="9" ht="18" customHeight="1" spans="1:4">
      <c r="A9" s="39" t="s">
        <v>2383</v>
      </c>
      <c r="B9" s="54">
        <v>280</v>
      </c>
      <c r="C9" s="54"/>
      <c r="D9" s="54">
        <f t="shared" si="0"/>
        <v>-280</v>
      </c>
    </row>
    <row r="10" ht="18" customHeight="1" spans="1:4">
      <c r="A10" s="39" t="s">
        <v>2384</v>
      </c>
      <c r="B10" s="54">
        <v>180</v>
      </c>
      <c r="C10" s="54"/>
      <c r="D10" s="54">
        <f t="shared" si="0"/>
        <v>-180</v>
      </c>
    </row>
    <row r="11" ht="18" customHeight="1" spans="1:4">
      <c r="A11" s="39" t="s">
        <v>2385</v>
      </c>
      <c r="B11" s="40">
        <v>18540</v>
      </c>
      <c r="C11" s="40">
        <v>29000</v>
      </c>
      <c r="D11" s="54">
        <f t="shared" si="0"/>
        <v>10460</v>
      </c>
    </row>
    <row r="12" ht="18" customHeight="1" spans="1:4">
      <c r="A12" s="39" t="s">
        <v>2386</v>
      </c>
      <c r="B12" s="54"/>
      <c r="C12" s="54"/>
      <c r="D12" s="54">
        <f t="shared" si="0"/>
        <v>0</v>
      </c>
    </row>
    <row r="13" ht="18" customHeight="1" spans="1:4">
      <c r="A13" s="39" t="s">
        <v>2387</v>
      </c>
      <c r="B13" s="54">
        <v>0</v>
      </c>
      <c r="C13" s="54">
        <v>0</v>
      </c>
      <c r="D13" s="54">
        <f t="shared" si="0"/>
        <v>0</v>
      </c>
    </row>
    <row r="14" ht="18" customHeight="1" spans="1:4">
      <c r="A14" s="39" t="s">
        <v>2388</v>
      </c>
      <c r="B14" s="54">
        <v>1000</v>
      </c>
      <c r="C14" s="54">
        <v>200</v>
      </c>
      <c r="D14" s="54">
        <f t="shared" ref="D14:D31" si="1">C14-B14</f>
        <v>-800</v>
      </c>
    </row>
    <row r="15" ht="18" customHeight="1" spans="1:4">
      <c r="A15" s="39" t="s">
        <v>2389</v>
      </c>
      <c r="B15" s="54"/>
      <c r="C15" s="54"/>
      <c r="D15" s="54">
        <f t="shared" si="1"/>
        <v>0</v>
      </c>
    </row>
    <row r="16" ht="18" customHeight="1" spans="1:4">
      <c r="A16" s="39" t="s">
        <v>2390</v>
      </c>
      <c r="B16" s="54"/>
      <c r="C16" s="54"/>
      <c r="D16" s="54">
        <f t="shared" si="1"/>
        <v>0</v>
      </c>
    </row>
    <row r="17" ht="18" customHeight="1" spans="1:4">
      <c r="A17" s="39" t="s">
        <v>2391</v>
      </c>
      <c r="B17" s="54"/>
      <c r="C17" s="54"/>
      <c r="D17" s="54">
        <f t="shared" si="1"/>
        <v>0</v>
      </c>
    </row>
    <row r="18" ht="18" customHeight="1" spans="1:4">
      <c r="A18" s="39" t="s">
        <v>2392</v>
      </c>
      <c r="B18" s="54"/>
      <c r="C18" s="54"/>
      <c r="D18" s="54">
        <f t="shared" si="1"/>
        <v>0</v>
      </c>
    </row>
    <row r="19" ht="18" customHeight="1" spans="1:4">
      <c r="A19" s="39" t="s">
        <v>2393</v>
      </c>
      <c r="B19" s="54"/>
      <c r="C19" s="54"/>
      <c r="D19" s="54">
        <f t="shared" si="1"/>
        <v>0</v>
      </c>
    </row>
    <row r="20" ht="18" customHeight="1" spans="1:4">
      <c r="A20" s="39" t="s">
        <v>2394</v>
      </c>
      <c r="B20" s="54"/>
      <c r="C20" s="54"/>
      <c r="D20" s="54">
        <f t="shared" si="1"/>
        <v>0</v>
      </c>
    </row>
    <row r="21" ht="18" customHeight="1" spans="1:4">
      <c r="A21" s="42" t="s">
        <v>2395</v>
      </c>
      <c r="B21" s="40">
        <v>9500</v>
      </c>
      <c r="C21" s="40">
        <v>9500</v>
      </c>
      <c r="D21" s="54">
        <f t="shared" si="1"/>
        <v>0</v>
      </c>
    </row>
    <row r="22" ht="18" customHeight="1" spans="1:4">
      <c r="A22" s="42"/>
      <c r="B22" s="40"/>
      <c r="C22" s="40"/>
      <c r="D22" s="54">
        <f t="shared" si="1"/>
        <v>0</v>
      </c>
    </row>
    <row r="23" s="49" customFormat="1" ht="18" customHeight="1" spans="1:4">
      <c r="A23" s="43" t="s">
        <v>2396</v>
      </c>
      <c r="B23" s="44">
        <f>SUM(B6:B21)</f>
        <v>29500</v>
      </c>
      <c r="C23" s="44">
        <f>SUM(C6:C11,C12:C13,C14:C19,C20:C21)</f>
        <v>38700</v>
      </c>
      <c r="D23" s="54">
        <f t="shared" si="1"/>
        <v>9200</v>
      </c>
    </row>
    <row r="24" s="49" customFormat="1" ht="18" customHeight="1" spans="1:4">
      <c r="A24" s="55" t="s">
        <v>39</v>
      </c>
      <c r="B24" s="44">
        <f>SUM(B25:B31)</f>
        <v>42468</v>
      </c>
      <c r="C24" s="44">
        <f>SUM(C25:C31)</f>
        <v>251238</v>
      </c>
      <c r="D24" s="54">
        <f t="shared" si="1"/>
        <v>208770</v>
      </c>
    </row>
    <row r="25" ht="18" customHeight="1" spans="1:4">
      <c r="A25" s="42" t="s">
        <v>2397</v>
      </c>
      <c r="B25" s="40">
        <v>3000</v>
      </c>
      <c r="C25" s="40">
        <v>36000</v>
      </c>
      <c r="D25" s="54">
        <f t="shared" si="1"/>
        <v>33000</v>
      </c>
    </row>
    <row r="26" ht="18" customHeight="1" spans="1:4">
      <c r="A26" s="42" t="s">
        <v>2398</v>
      </c>
      <c r="B26" s="40"/>
      <c r="C26" s="40"/>
      <c r="D26" s="54">
        <f t="shared" si="1"/>
        <v>0</v>
      </c>
    </row>
    <row r="27" ht="18" customHeight="1" spans="1:4">
      <c r="A27" s="42" t="s">
        <v>49</v>
      </c>
      <c r="B27" s="40">
        <v>34060</v>
      </c>
      <c r="C27" s="40">
        <v>49138</v>
      </c>
      <c r="D27" s="54">
        <f t="shared" si="1"/>
        <v>15078</v>
      </c>
    </row>
    <row r="28" ht="18" customHeight="1" spans="1:4">
      <c r="A28" s="42" t="s">
        <v>51</v>
      </c>
      <c r="B28" s="40"/>
      <c r="C28" s="40"/>
      <c r="D28" s="54">
        <f t="shared" si="1"/>
        <v>0</v>
      </c>
    </row>
    <row r="29" ht="18" customHeight="1" spans="1:4">
      <c r="A29" s="42" t="s">
        <v>2399</v>
      </c>
      <c r="B29" s="40">
        <f>SUM(B30)</f>
        <v>0</v>
      </c>
      <c r="C29" s="40"/>
      <c r="D29" s="54">
        <f t="shared" si="1"/>
        <v>0</v>
      </c>
    </row>
    <row r="30" ht="18" customHeight="1" spans="1:4">
      <c r="A30" s="46" t="s">
        <v>2400</v>
      </c>
      <c r="B30" s="40"/>
      <c r="C30" s="40"/>
      <c r="D30" s="54">
        <f t="shared" si="1"/>
        <v>0</v>
      </c>
    </row>
    <row r="31" ht="18" customHeight="1" spans="1:4">
      <c r="A31" s="46" t="s">
        <v>2401</v>
      </c>
      <c r="B31" s="56">
        <v>5408</v>
      </c>
      <c r="C31" s="40">
        <f>4800+160000+1300</f>
        <v>166100</v>
      </c>
      <c r="D31" s="54">
        <f t="shared" si="1"/>
        <v>160692</v>
      </c>
    </row>
    <row r="32" s="49" customFormat="1" ht="18" customHeight="1" spans="1:4">
      <c r="A32" s="43" t="s">
        <v>2402</v>
      </c>
      <c r="B32" s="44">
        <f>SUM(B23:B24)</f>
        <v>71968</v>
      </c>
      <c r="C32" s="44">
        <f>SUM(C23:C24)</f>
        <v>289938</v>
      </c>
      <c r="D32" s="44">
        <f>SUM(D23:D24)</f>
        <v>217970</v>
      </c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</sheetData>
  <mergeCells count="4">
    <mergeCell ref="A2:D2"/>
    <mergeCell ref="F2:I2"/>
    <mergeCell ref="B4:D4"/>
    <mergeCell ref="A4:A5"/>
  </mergeCells>
  <printOptions horizontalCentered="1"/>
  <pageMargins left="0.699305555555556" right="0.699305555555556" top="0.590277777777778" bottom="0.393055555555556" header="0.3" footer="0.3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29"/>
  <sheetViews>
    <sheetView showZeros="0" tabSelected="1" workbookViewId="0">
      <selection activeCell="G8" sqref="G8"/>
    </sheetView>
  </sheetViews>
  <sheetFormatPr defaultColWidth="9" defaultRowHeight="13.5" outlineLevelCol="3"/>
  <cols>
    <col min="1" max="1" width="41.125" style="33" customWidth="1"/>
    <col min="2" max="2" width="13.8833333333333" style="33" customWidth="1"/>
    <col min="3" max="3" width="14.3333333333333" style="33" customWidth="1"/>
    <col min="4" max="4" width="13" style="33" customWidth="1"/>
    <col min="5" max="16384" width="9" style="33"/>
  </cols>
  <sheetData>
    <row r="1" ht="14.25" spans="1:4">
      <c r="A1" s="6" t="s">
        <v>2403</v>
      </c>
      <c r="B1" s="34"/>
      <c r="C1" s="34"/>
      <c r="D1" s="34"/>
    </row>
    <row r="2" ht="27" spans="1:4">
      <c r="A2" s="35" t="s">
        <v>2404</v>
      </c>
      <c r="B2" s="35"/>
      <c r="C2" s="35"/>
      <c r="D2" s="35"/>
    </row>
    <row r="3" spans="1:4">
      <c r="A3" s="34"/>
      <c r="B3" s="34"/>
      <c r="C3" s="34"/>
      <c r="D3" s="36" t="s">
        <v>5</v>
      </c>
    </row>
    <row r="4" ht="19" customHeight="1" spans="1:4">
      <c r="A4" s="37" t="s">
        <v>2377</v>
      </c>
      <c r="B4" s="37" t="s">
        <v>2405</v>
      </c>
      <c r="C4" s="37"/>
      <c r="D4" s="37"/>
    </row>
    <row r="5" ht="19" customHeight="1" spans="1:4">
      <c r="A5" s="37"/>
      <c r="B5" s="37" t="s">
        <v>8</v>
      </c>
      <c r="C5" s="38" t="s">
        <v>9</v>
      </c>
      <c r="D5" s="38" t="s">
        <v>2379</v>
      </c>
    </row>
    <row r="6" ht="19" customHeight="1" spans="1:4">
      <c r="A6" s="39" t="s">
        <v>2406</v>
      </c>
      <c r="B6" s="40"/>
      <c r="C6" s="40"/>
      <c r="D6" s="40">
        <f>C6-B6</f>
        <v>0</v>
      </c>
    </row>
    <row r="7" ht="19" customHeight="1" spans="1:4">
      <c r="A7" s="39" t="s">
        <v>2407</v>
      </c>
      <c r="B7" s="40"/>
      <c r="C7" s="40">
        <v>600</v>
      </c>
      <c r="D7" s="40">
        <f t="shared" ref="D7:D29" si="0">C7-B7</f>
        <v>600</v>
      </c>
    </row>
    <row r="8" ht="19" customHeight="1" spans="1:4">
      <c r="A8" s="39" t="s">
        <v>2408</v>
      </c>
      <c r="B8" s="40"/>
      <c r="C8" s="40"/>
      <c r="D8" s="40">
        <f t="shared" si="0"/>
        <v>0</v>
      </c>
    </row>
    <row r="9" ht="19" customHeight="1" spans="1:4">
      <c r="A9" s="39" t="s">
        <v>2409</v>
      </c>
      <c r="B9" s="40">
        <v>51891</v>
      </c>
      <c r="C9" s="40">
        <f>90521-162+1</f>
        <v>90360</v>
      </c>
      <c r="D9" s="40">
        <f t="shared" si="0"/>
        <v>38469</v>
      </c>
    </row>
    <row r="10" ht="19" customHeight="1" spans="1:4">
      <c r="A10" s="39" t="s">
        <v>2410</v>
      </c>
      <c r="B10" s="40"/>
      <c r="C10" s="40">
        <v>800</v>
      </c>
      <c r="D10" s="40">
        <f t="shared" si="0"/>
        <v>800</v>
      </c>
    </row>
    <row r="11" ht="19" customHeight="1" spans="1:4">
      <c r="A11" s="41" t="s">
        <v>2411</v>
      </c>
      <c r="B11" s="40"/>
      <c r="C11" s="40"/>
      <c r="D11" s="40">
        <f t="shared" si="0"/>
        <v>0</v>
      </c>
    </row>
    <row r="12" ht="19" customHeight="1" spans="1:4">
      <c r="A12" s="41" t="s">
        <v>2412</v>
      </c>
      <c r="B12" s="40"/>
      <c r="C12" s="40"/>
      <c r="D12" s="40">
        <f t="shared" si="0"/>
        <v>0</v>
      </c>
    </row>
    <row r="13" ht="19" customHeight="1" spans="1:4">
      <c r="A13" s="41" t="s">
        <v>2413</v>
      </c>
      <c r="B13" s="40"/>
      <c r="C13" s="40">
        <f>SUM(C14)+16445+5-20</f>
        <v>177730</v>
      </c>
      <c r="D13" s="40">
        <f t="shared" si="0"/>
        <v>177730</v>
      </c>
    </row>
    <row r="14" ht="19" customHeight="1" spans="1:4">
      <c r="A14" s="41" t="s">
        <v>2414</v>
      </c>
      <c r="B14" s="40"/>
      <c r="C14" s="40">
        <v>161300</v>
      </c>
      <c r="D14" s="40">
        <f t="shared" si="0"/>
        <v>161300</v>
      </c>
    </row>
    <row r="15" ht="19" customHeight="1" spans="1:4">
      <c r="A15" s="41" t="s">
        <v>2415</v>
      </c>
      <c r="B15" s="40">
        <v>14669</v>
      </c>
      <c r="C15" s="40">
        <f>14669+209</f>
        <v>14878</v>
      </c>
      <c r="D15" s="40">
        <f t="shared" si="0"/>
        <v>209</v>
      </c>
    </row>
    <row r="16" ht="19" customHeight="1" spans="1:4">
      <c r="A16" s="41" t="s">
        <v>2416</v>
      </c>
      <c r="B16" s="40"/>
      <c r="C16" s="40">
        <v>162</v>
      </c>
      <c r="D16" s="40">
        <f t="shared" si="0"/>
        <v>162</v>
      </c>
    </row>
    <row r="17" ht="19" customHeight="1" spans="1:4">
      <c r="A17" s="41" t="s">
        <v>2417</v>
      </c>
      <c r="B17" s="40"/>
      <c r="C17" s="40"/>
      <c r="D17" s="40">
        <f t="shared" si="0"/>
        <v>0</v>
      </c>
    </row>
    <row r="18" ht="19" customHeight="1" spans="1:4">
      <c r="A18" s="42"/>
      <c r="B18" s="40"/>
      <c r="C18" s="40"/>
      <c r="D18" s="40">
        <f t="shared" si="0"/>
        <v>0</v>
      </c>
    </row>
    <row r="19" ht="19" customHeight="1" spans="1:4">
      <c r="A19" s="43" t="s">
        <v>2359</v>
      </c>
      <c r="B19" s="44">
        <f>SUM(B6:B13,B15:B17)</f>
        <v>66560</v>
      </c>
      <c r="C19" s="44">
        <f>SUM(C6:C13,C15:C17)</f>
        <v>284530</v>
      </c>
      <c r="D19" s="44">
        <f t="shared" si="0"/>
        <v>217970</v>
      </c>
    </row>
    <row r="20" ht="19" customHeight="1" spans="1:4">
      <c r="A20" s="45" t="s">
        <v>2364</v>
      </c>
      <c r="B20" s="44">
        <f>SUM(B21:B27)</f>
        <v>5408</v>
      </c>
      <c r="C20" s="44">
        <f>SUM(C21:C27)</f>
        <v>5408</v>
      </c>
      <c r="D20" s="40">
        <f t="shared" si="0"/>
        <v>0</v>
      </c>
    </row>
    <row r="21" ht="19" customHeight="1" spans="1:4">
      <c r="A21" s="41" t="s">
        <v>2418</v>
      </c>
      <c r="B21" s="40"/>
      <c r="C21" s="40"/>
      <c r="D21" s="40">
        <f t="shared" si="0"/>
        <v>0</v>
      </c>
    </row>
    <row r="22" ht="19" customHeight="1" spans="1:4">
      <c r="A22" s="41" t="s">
        <v>2419</v>
      </c>
      <c r="B22" s="40"/>
      <c r="C22" s="40"/>
      <c r="D22" s="40">
        <f t="shared" si="0"/>
        <v>0</v>
      </c>
    </row>
    <row r="23" ht="19" customHeight="1" spans="1:4">
      <c r="A23" s="41" t="s">
        <v>2420</v>
      </c>
      <c r="B23" s="40"/>
      <c r="C23" s="40"/>
      <c r="D23" s="40">
        <f t="shared" si="0"/>
        <v>0</v>
      </c>
    </row>
    <row r="24" ht="19" customHeight="1" spans="1:4">
      <c r="A24" s="41" t="s">
        <v>2421</v>
      </c>
      <c r="B24" s="40"/>
      <c r="C24" s="40"/>
      <c r="D24" s="40">
        <f t="shared" si="0"/>
        <v>0</v>
      </c>
    </row>
    <row r="25" ht="19" customHeight="1" spans="1:4">
      <c r="A25" s="41" t="s">
        <v>2422</v>
      </c>
      <c r="B25" s="40"/>
      <c r="C25" s="40"/>
      <c r="D25" s="40">
        <f t="shared" si="0"/>
        <v>0</v>
      </c>
    </row>
    <row r="26" ht="19" customHeight="1" spans="1:4">
      <c r="A26" s="41" t="s">
        <v>2423</v>
      </c>
      <c r="B26" s="44">
        <v>5408</v>
      </c>
      <c r="C26" s="44">
        <v>5408</v>
      </c>
      <c r="D26" s="40">
        <f t="shared" si="0"/>
        <v>0</v>
      </c>
    </row>
    <row r="27" ht="19" customHeight="1" spans="1:4">
      <c r="A27" s="41" t="s">
        <v>2424</v>
      </c>
      <c r="B27" s="40"/>
      <c r="C27" s="40"/>
      <c r="D27" s="40">
        <f t="shared" si="0"/>
        <v>0</v>
      </c>
    </row>
    <row r="28" ht="19" customHeight="1" spans="1:4">
      <c r="A28" s="46"/>
      <c r="B28" s="40"/>
      <c r="C28" s="40"/>
      <c r="D28" s="40">
        <f t="shared" si="0"/>
        <v>0</v>
      </c>
    </row>
    <row r="29" ht="19" customHeight="1" spans="1:4">
      <c r="A29" s="43" t="s">
        <v>2425</v>
      </c>
      <c r="B29" s="44">
        <f>SUM(B19,B20)</f>
        <v>71968</v>
      </c>
      <c r="C29" s="44">
        <f>SUM(C19:C20)</f>
        <v>289938</v>
      </c>
      <c r="D29" s="44">
        <f t="shared" si="0"/>
        <v>217970</v>
      </c>
    </row>
  </sheetData>
  <autoFilter ref="A5:D29"/>
  <mergeCells count="3">
    <mergeCell ref="A2:D2"/>
    <mergeCell ref="B4:D4"/>
    <mergeCell ref="A4:A5"/>
  </mergeCells>
  <printOptions horizontalCentered="1"/>
  <pageMargins left="0.313888888888889" right="0.15625" top="0.707638888888889" bottom="0.904166666666667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"/>
  <sheetViews>
    <sheetView showZeros="0" workbookViewId="0">
      <selection activeCell="H20" sqref="H20"/>
    </sheetView>
  </sheetViews>
  <sheetFormatPr defaultColWidth="9" defaultRowHeight="13.5" outlineLevelRow="5" outlineLevelCol="3"/>
  <cols>
    <col min="1" max="1" width="25.3333333333333" style="25" customWidth="1"/>
    <col min="2" max="2" width="18.5583333333333" style="25" customWidth="1"/>
    <col min="3" max="3" width="18.3333333333333" style="25" customWidth="1"/>
    <col min="4" max="4" width="17.5583333333333" style="25" customWidth="1"/>
    <col min="5" max="252" width="8.88333333333333" style="25"/>
    <col min="253" max="253" width="34.4416666666667" style="25" customWidth="1"/>
    <col min="254" max="254" width="23.3333333333333" style="25" customWidth="1"/>
    <col min="255" max="255" width="17.8833333333333" style="25" customWidth="1"/>
    <col min="256" max="256" width="20" style="25" customWidth="1"/>
    <col min="257" max="508" width="8.88333333333333" style="25"/>
    <col min="509" max="509" width="34.4416666666667" style="25" customWidth="1"/>
    <col min="510" max="510" width="23.3333333333333" style="25" customWidth="1"/>
    <col min="511" max="511" width="17.8833333333333" style="25" customWidth="1"/>
    <col min="512" max="512" width="20" style="25" customWidth="1"/>
    <col min="513" max="764" width="8.88333333333333" style="25"/>
    <col min="765" max="765" width="34.4416666666667" style="25" customWidth="1"/>
    <col min="766" max="766" width="23.3333333333333" style="25" customWidth="1"/>
    <col min="767" max="767" width="17.8833333333333" style="25" customWidth="1"/>
    <col min="768" max="768" width="20" style="25" customWidth="1"/>
    <col min="769" max="1020" width="8.88333333333333" style="25"/>
    <col min="1021" max="1021" width="34.4416666666667" style="25" customWidth="1"/>
    <col min="1022" max="1022" width="23.3333333333333" style="25" customWidth="1"/>
    <col min="1023" max="1023" width="17.8833333333333" style="25" customWidth="1"/>
    <col min="1024" max="1024" width="20" style="25" customWidth="1"/>
    <col min="1025" max="1276" width="8.88333333333333" style="25"/>
    <col min="1277" max="1277" width="34.4416666666667" style="25" customWidth="1"/>
    <col min="1278" max="1278" width="23.3333333333333" style="25" customWidth="1"/>
    <col min="1279" max="1279" width="17.8833333333333" style="25" customWidth="1"/>
    <col min="1280" max="1280" width="20" style="25" customWidth="1"/>
    <col min="1281" max="1532" width="8.88333333333333" style="25"/>
    <col min="1533" max="1533" width="34.4416666666667" style="25" customWidth="1"/>
    <col min="1534" max="1534" width="23.3333333333333" style="25" customWidth="1"/>
    <col min="1535" max="1535" width="17.8833333333333" style="25" customWidth="1"/>
    <col min="1536" max="1536" width="20" style="25" customWidth="1"/>
    <col min="1537" max="1788" width="8.88333333333333" style="25"/>
    <col min="1789" max="1789" width="34.4416666666667" style="25" customWidth="1"/>
    <col min="1790" max="1790" width="23.3333333333333" style="25" customWidth="1"/>
    <col min="1791" max="1791" width="17.8833333333333" style="25" customWidth="1"/>
    <col min="1792" max="1792" width="20" style="25" customWidth="1"/>
    <col min="1793" max="2044" width="8.88333333333333" style="25"/>
    <col min="2045" max="2045" width="34.4416666666667" style="25" customWidth="1"/>
    <col min="2046" max="2046" width="23.3333333333333" style="25" customWidth="1"/>
    <col min="2047" max="2047" width="17.8833333333333" style="25" customWidth="1"/>
    <col min="2048" max="2048" width="20" style="25" customWidth="1"/>
    <col min="2049" max="2300" width="8.88333333333333" style="25"/>
    <col min="2301" max="2301" width="34.4416666666667" style="25" customWidth="1"/>
    <col min="2302" max="2302" width="23.3333333333333" style="25" customWidth="1"/>
    <col min="2303" max="2303" width="17.8833333333333" style="25" customWidth="1"/>
    <col min="2304" max="2304" width="20" style="25" customWidth="1"/>
    <col min="2305" max="2556" width="8.88333333333333" style="25"/>
    <col min="2557" max="2557" width="34.4416666666667" style="25" customWidth="1"/>
    <col min="2558" max="2558" width="23.3333333333333" style="25" customWidth="1"/>
    <col min="2559" max="2559" width="17.8833333333333" style="25" customWidth="1"/>
    <col min="2560" max="2560" width="20" style="25" customWidth="1"/>
    <col min="2561" max="2812" width="8.88333333333333" style="25"/>
    <col min="2813" max="2813" width="34.4416666666667" style="25" customWidth="1"/>
    <col min="2814" max="2814" width="23.3333333333333" style="25" customWidth="1"/>
    <col min="2815" max="2815" width="17.8833333333333" style="25" customWidth="1"/>
    <col min="2816" max="2816" width="20" style="25" customWidth="1"/>
    <col min="2817" max="3068" width="8.88333333333333" style="25"/>
    <col min="3069" max="3069" width="34.4416666666667" style="25" customWidth="1"/>
    <col min="3070" max="3070" width="23.3333333333333" style="25" customWidth="1"/>
    <col min="3071" max="3071" width="17.8833333333333" style="25" customWidth="1"/>
    <col min="3072" max="3072" width="20" style="25" customWidth="1"/>
    <col min="3073" max="3324" width="8.88333333333333" style="25"/>
    <col min="3325" max="3325" width="34.4416666666667" style="25" customWidth="1"/>
    <col min="3326" max="3326" width="23.3333333333333" style="25" customWidth="1"/>
    <col min="3327" max="3327" width="17.8833333333333" style="25" customWidth="1"/>
    <col min="3328" max="3328" width="20" style="25" customWidth="1"/>
    <col min="3329" max="3580" width="8.88333333333333" style="25"/>
    <col min="3581" max="3581" width="34.4416666666667" style="25" customWidth="1"/>
    <col min="3582" max="3582" width="23.3333333333333" style="25" customWidth="1"/>
    <col min="3583" max="3583" width="17.8833333333333" style="25" customWidth="1"/>
    <col min="3584" max="3584" width="20" style="25" customWidth="1"/>
    <col min="3585" max="3836" width="8.88333333333333" style="25"/>
    <col min="3837" max="3837" width="34.4416666666667" style="25" customWidth="1"/>
    <col min="3838" max="3838" width="23.3333333333333" style="25" customWidth="1"/>
    <col min="3839" max="3839" width="17.8833333333333" style="25" customWidth="1"/>
    <col min="3840" max="3840" width="20" style="25" customWidth="1"/>
    <col min="3841" max="4092" width="8.88333333333333" style="25"/>
    <col min="4093" max="4093" width="34.4416666666667" style="25" customWidth="1"/>
    <col min="4094" max="4094" width="23.3333333333333" style="25" customWidth="1"/>
    <col min="4095" max="4095" width="17.8833333333333" style="25" customWidth="1"/>
    <col min="4096" max="4096" width="20" style="25" customWidth="1"/>
    <col min="4097" max="4348" width="8.88333333333333" style="25"/>
    <col min="4349" max="4349" width="34.4416666666667" style="25" customWidth="1"/>
    <col min="4350" max="4350" width="23.3333333333333" style="25" customWidth="1"/>
    <col min="4351" max="4351" width="17.8833333333333" style="25" customWidth="1"/>
    <col min="4352" max="4352" width="20" style="25" customWidth="1"/>
    <col min="4353" max="4604" width="8.88333333333333" style="25"/>
    <col min="4605" max="4605" width="34.4416666666667" style="25" customWidth="1"/>
    <col min="4606" max="4606" width="23.3333333333333" style="25" customWidth="1"/>
    <col min="4607" max="4607" width="17.8833333333333" style="25" customWidth="1"/>
    <col min="4608" max="4608" width="20" style="25" customWidth="1"/>
    <col min="4609" max="4860" width="8.88333333333333" style="25"/>
    <col min="4861" max="4861" width="34.4416666666667" style="25" customWidth="1"/>
    <col min="4862" max="4862" width="23.3333333333333" style="25" customWidth="1"/>
    <col min="4863" max="4863" width="17.8833333333333" style="25" customWidth="1"/>
    <col min="4864" max="4864" width="20" style="25" customWidth="1"/>
    <col min="4865" max="5116" width="8.88333333333333" style="25"/>
    <col min="5117" max="5117" width="34.4416666666667" style="25" customWidth="1"/>
    <col min="5118" max="5118" width="23.3333333333333" style="25" customWidth="1"/>
    <col min="5119" max="5119" width="17.8833333333333" style="25" customWidth="1"/>
    <col min="5120" max="5120" width="20" style="25" customWidth="1"/>
    <col min="5121" max="5372" width="8.88333333333333" style="25"/>
    <col min="5373" max="5373" width="34.4416666666667" style="25" customWidth="1"/>
    <col min="5374" max="5374" width="23.3333333333333" style="25" customWidth="1"/>
    <col min="5375" max="5375" width="17.8833333333333" style="25" customWidth="1"/>
    <col min="5376" max="5376" width="20" style="25" customWidth="1"/>
    <col min="5377" max="5628" width="8.88333333333333" style="25"/>
    <col min="5629" max="5629" width="34.4416666666667" style="25" customWidth="1"/>
    <col min="5630" max="5630" width="23.3333333333333" style="25" customWidth="1"/>
    <col min="5631" max="5631" width="17.8833333333333" style="25" customWidth="1"/>
    <col min="5632" max="5632" width="20" style="25" customWidth="1"/>
    <col min="5633" max="5884" width="8.88333333333333" style="25"/>
    <col min="5885" max="5885" width="34.4416666666667" style="25" customWidth="1"/>
    <col min="5886" max="5886" width="23.3333333333333" style="25" customWidth="1"/>
    <col min="5887" max="5887" width="17.8833333333333" style="25" customWidth="1"/>
    <col min="5888" max="5888" width="20" style="25" customWidth="1"/>
    <col min="5889" max="6140" width="8.88333333333333" style="25"/>
    <col min="6141" max="6141" width="34.4416666666667" style="25" customWidth="1"/>
    <col min="6142" max="6142" width="23.3333333333333" style="25" customWidth="1"/>
    <col min="6143" max="6143" width="17.8833333333333" style="25" customWidth="1"/>
    <col min="6144" max="6144" width="20" style="25" customWidth="1"/>
    <col min="6145" max="6396" width="8.88333333333333" style="25"/>
    <col min="6397" max="6397" width="34.4416666666667" style="25" customWidth="1"/>
    <col min="6398" max="6398" width="23.3333333333333" style="25" customWidth="1"/>
    <col min="6399" max="6399" width="17.8833333333333" style="25" customWidth="1"/>
    <col min="6400" max="6400" width="20" style="25" customWidth="1"/>
    <col min="6401" max="6652" width="8.88333333333333" style="25"/>
    <col min="6653" max="6653" width="34.4416666666667" style="25" customWidth="1"/>
    <col min="6654" max="6654" width="23.3333333333333" style="25" customWidth="1"/>
    <col min="6655" max="6655" width="17.8833333333333" style="25" customWidth="1"/>
    <col min="6656" max="6656" width="20" style="25" customWidth="1"/>
    <col min="6657" max="6908" width="8.88333333333333" style="25"/>
    <col min="6909" max="6909" width="34.4416666666667" style="25" customWidth="1"/>
    <col min="6910" max="6910" width="23.3333333333333" style="25" customWidth="1"/>
    <col min="6911" max="6911" width="17.8833333333333" style="25" customWidth="1"/>
    <col min="6912" max="6912" width="20" style="25" customWidth="1"/>
    <col min="6913" max="7164" width="8.88333333333333" style="25"/>
    <col min="7165" max="7165" width="34.4416666666667" style="25" customWidth="1"/>
    <col min="7166" max="7166" width="23.3333333333333" style="25" customWidth="1"/>
    <col min="7167" max="7167" width="17.8833333333333" style="25" customWidth="1"/>
    <col min="7168" max="7168" width="20" style="25" customWidth="1"/>
    <col min="7169" max="7420" width="8.88333333333333" style="25"/>
    <col min="7421" max="7421" width="34.4416666666667" style="25" customWidth="1"/>
    <col min="7422" max="7422" width="23.3333333333333" style="25" customWidth="1"/>
    <col min="7423" max="7423" width="17.8833333333333" style="25" customWidth="1"/>
    <col min="7424" max="7424" width="20" style="25" customWidth="1"/>
    <col min="7425" max="7676" width="8.88333333333333" style="25"/>
    <col min="7677" max="7677" width="34.4416666666667" style="25" customWidth="1"/>
    <col min="7678" max="7678" width="23.3333333333333" style="25" customWidth="1"/>
    <col min="7679" max="7679" width="17.8833333333333" style="25" customWidth="1"/>
    <col min="7680" max="7680" width="20" style="25" customWidth="1"/>
    <col min="7681" max="7932" width="8.88333333333333" style="25"/>
    <col min="7933" max="7933" width="34.4416666666667" style="25" customWidth="1"/>
    <col min="7934" max="7934" width="23.3333333333333" style="25" customWidth="1"/>
    <col min="7935" max="7935" width="17.8833333333333" style="25" customWidth="1"/>
    <col min="7936" max="7936" width="20" style="25" customWidth="1"/>
    <col min="7937" max="8188" width="8.88333333333333" style="25"/>
    <col min="8189" max="8189" width="34.4416666666667" style="25" customWidth="1"/>
    <col min="8190" max="8190" width="23.3333333333333" style="25" customWidth="1"/>
    <col min="8191" max="8191" width="17.8833333333333" style="25" customWidth="1"/>
    <col min="8192" max="8192" width="20" style="25" customWidth="1"/>
    <col min="8193" max="8444" width="8.88333333333333" style="25"/>
    <col min="8445" max="8445" width="34.4416666666667" style="25" customWidth="1"/>
    <col min="8446" max="8446" width="23.3333333333333" style="25" customWidth="1"/>
    <col min="8447" max="8447" width="17.8833333333333" style="25" customWidth="1"/>
    <col min="8448" max="8448" width="20" style="25" customWidth="1"/>
    <col min="8449" max="8700" width="8.88333333333333" style="25"/>
    <col min="8701" max="8701" width="34.4416666666667" style="25" customWidth="1"/>
    <col min="8702" max="8702" width="23.3333333333333" style="25" customWidth="1"/>
    <col min="8703" max="8703" width="17.8833333333333" style="25" customWidth="1"/>
    <col min="8704" max="8704" width="20" style="25" customWidth="1"/>
    <col min="8705" max="8956" width="8.88333333333333" style="25"/>
    <col min="8957" max="8957" width="34.4416666666667" style="25" customWidth="1"/>
    <col min="8958" max="8958" width="23.3333333333333" style="25" customWidth="1"/>
    <col min="8959" max="8959" width="17.8833333333333" style="25" customWidth="1"/>
    <col min="8960" max="8960" width="20" style="25" customWidth="1"/>
    <col min="8961" max="9212" width="8.88333333333333" style="25"/>
    <col min="9213" max="9213" width="34.4416666666667" style="25" customWidth="1"/>
    <col min="9214" max="9214" width="23.3333333333333" style="25" customWidth="1"/>
    <col min="9215" max="9215" width="17.8833333333333" style="25" customWidth="1"/>
    <col min="9216" max="9216" width="20" style="25" customWidth="1"/>
    <col min="9217" max="9468" width="8.88333333333333" style="25"/>
    <col min="9469" max="9469" width="34.4416666666667" style="25" customWidth="1"/>
    <col min="9470" max="9470" width="23.3333333333333" style="25" customWidth="1"/>
    <col min="9471" max="9471" width="17.8833333333333" style="25" customWidth="1"/>
    <col min="9472" max="9472" width="20" style="25" customWidth="1"/>
    <col min="9473" max="9724" width="8.88333333333333" style="25"/>
    <col min="9725" max="9725" width="34.4416666666667" style="25" customWidth="1"/>
    <col min="9726" max="9726" width="23.3333333333333" style="25" customWidth="1"/>
    <col min="9727" max="9727" width="17.8833333333333" style="25" customWidth="1"/>
    <col min="9728" max="9728" width="20" style="25" customWidth="1"/>
    <col min="9729" max="9980" width="8.88333333333333" style="25"/>
    <col min="9981" max="9981" width="34.4416666666667" style="25" customWidth="1"/>
    <col min="9982" max="9982" width="23.3333333333333" style="25" customWidth="1"/>
    <col min="9983" max="9983" width="17.8833333333333" style="25" customWidth="1"/>
    <col min="9984" max="9984" width="20" style="25" customWidth="1"/>
    <col min="9985" max="10236" width="8.88333333333333" style="25"/>
    <col min="10237" max="10237" width="34.4416666666667" style="25" customWidth="1"/>
    <col min="10238" max="10238" width="23.3333333333333" style="25" customWidth="1"/>
    <col min="10239" max="10239" width="17.8833333333333" style="25" customWidth="1"/>
    <col min="10240" max="10240" width="20" style="25" customWidth="1"/>
    <col min="10241" max="10492" width="8.88333333333333" style="25"/>
    <col min="10493" max="10493" width="34.4416666666667" style="25" customWidth="1"/>
    <col min="10494" max="10494" width="23.3333333333333" style="25" customWidth="1"/>
    <col min="10495" max="10495" width="17.8833333333333" style="25" customWidth="1"/>
    <col min="10496" max="10496" width="20" style="25" customWidth="1"/>
    <col min="10497" max="10748" width="8.88333333333333" style="25"/>
    <col min="10749" max="10749" width="34.4416666666667" style="25" customWidth="1"/>
    <col min="10750" max="10750" width="23.3333333333333" style="25" customWidth="1"/>
    <col min="10751" max="10751" width="17.8833333333333" style="25" customWidth="1"/>
    <col min="10752" max="10752" width="20" style="25" customWidth="1"/>
    <col min="10753" max="11004" width="8.88333333333333" style="25"/>
    <col min="11005" max="11005" width="34.4416666666667" style="25" customWidth="1"/>
    <col min="11006" max="11006" width="23.3333333333333" style="25" customWidth="1"/>
    <col min="11007" max="11007" width="17.8833333333333" style="25" customWidth="1"/>
    <col min="11008" max="11008" width="20" style="25" customWidth="1"/>
    <col min="11009" max="11260" width="8.88333333333333" style="25"/>
    <col min="11261" max="11261" width="34.4416666666667" style="25" customWidth="1"/>
    <col min="11262" max="11262" width="23.3333333333333" style="25" customWidth="1"/>
    <col min="11263" max="11263" width="17.8833333333333" style="25" customWidth="1"/>
    <col min="11264" max="11264" width="20" style="25" customWidth="1"/>
    <col min="11265" max="11516" width="8.88333333333333" style="25"/>
    <col min="11517" max="11517" width="34.4416666666667" style="25" customWidth="1"/>
    <col min="11518" max="11518" width="23.3333333333333" style="25" customWidth="1"/>
    <col min="11519" max="11519" width="17.8833333333333" style="25" customWidth="1"/>
    <col min="11520" max="11520" width="20" style="25" customWidth="1"/>
    <col min="11521" max="11772" width="8.88333333333333" style="25"/>
    <col min="11773" max="11773" width="34.4416666666667" style="25" customWidth="1"/>
    <col min="11774" max="11774" width="23.3333333333333" style="25" customWidth="1"/>
    <col min="11775" max="11775" width="17.8833333333333" style="25" customWidth="1"/>
    <col min="11776" max="11776" width="20" style="25" customWidth="1"/>
    <col min="11777" max="12028" width="8.88333333333333" style="25"/>
    <col min="12029" max="12029" width="34.4416666666667" style="25" customWidth="1"/>
    <col min="12030" max="12030" width="23.3333333333333" style="25" customWidth="1"/>
    <col min="12031" max="12031" width="17.8833333333333" style="25" customWidth="1"/>
    <col min="12032" max="12032" width="20" style="25" customWidth="1"/>
    <col min="12033" max="12284" width="8.88333333333333" style="25"/>
    <col min="12285" max="12285" width="34.4416666666667" style="25" customWidth="1"/>
    <col min="12286" max="12286" width="23.3333333333333" style="25" customWidth="1"/>
    <col min="12287" max="12287" width="17.8833333333333" style="25" customWidth="1"/>
    <col min="12288" max="12288" width="20" style="25" customWidth="1"/>
    <col min="12289" max="12540" width="8.88333333333333" style="25"/>
    <col min="12541" max="12541" width="34.4416666666667" style="25" customWidth="1"/>
    <col min="12542" max="12542" width="23.3333333333333" style="25" customWidth="1"/>
    <col min="12543" max="12543" width="17.8833333333333" style="25" customWidth="1"/>
    <col min="12544" max="12544" width="20" style="25" customWidth="1"/>
    <col min="12545" max="12796" width="8.88333333333333" style="25"/>
    <col min="12797" max="12797" width="34.4416666666667" style="25" customWidth="1"/>
    <col min="12798" max="12798" width="23.3333333333333" style="25" customWidth="1"/>
    <col min="12799" max="12799" width="17.8833333333333" style="25" customWidth="1"/>
    <col min="12800" max="12800" width="20" style="25" customWidth="1"/>
    <col min="12801" max="13052" width="8.88333333333333" style="25"/>
    <col min="13053" max="13053" width="34.4416666666667" style="25" customWidth="1"/>
    <col min="13054" max="13054" width="23.3333333333333" style="25" customWidth="1"/>
    <col min="13055" max="13055" width="17.8833333333333" style="25" customWidth="1"/>
    <col min="13056" max="13056" width="20" style="25" customWidth="1"/>
    <col min="13057" max="13308" width="8.88333333333333" style="25"/>
    <col min="13309" max="13309" width="34.4416666666667" style="25" customWidth="1"/>
    <col min="13310" max="13310" width="23.3333333333333" style="25" customWidth="1"/>
    <col min="13311" max="13311" width="17.8833333333333" style="25" customWidth="1"/>
    <col min="13312" max="13312" width="20" style="25" customWidth="1"/>
    <col min="13313" max="13564" width="8.88333333333333" style="25"/>
    <col min="13565" max="13565" width="34.4416666666667" style="25" customWidth="1"/>
    <col min="13566" max="13566" width="23.3333333333333" style="25" customWidth="1"/>
    <col min="13567" max="13567" width="17.8833333333333" style="25" customWidth="1"/>
    <col min="13568" max="13568" width="20" style="25" customWidth="1"/>
    <col min="13569" max="13820" width="8.88333333333333" style="25"/>
    <col min="13821" max="13821" width="34.4416666666667" style="25" customWidth="1"/>
    <col min="13822" max="13822" width="23.3333333333333" style="25" customWidth="1"/>
    <col min="13823" max="13823" width="17.8833333333333" style="25" customWidth="1"/>
    <col min="13824" max="13824" width="20" style="25" customWidth="1"/>
    <col min="13825" max="14076" width="8.88333333333333" style="25"/>
    <col min="14077" max="14077" width="34.4416666666667" style="25" customWidth="1"/>
    <col min="14078" max="14078" width="23.3333333333333" style="25" customWidth="1"/>
    <col min="14079" max="14079" width="17.8833333333333" style="25" customWidth="1"/>
    <col min="14080" max="14080" width="20" style="25" customWidth="1"/>
    <col min="14081" max="14332" width="8.88333333333333" style="25"/>
    <col min="14333" max="14333" width="34.4416666666667" style="25" customWidth="1"/>
    <col min="14334" max="14334" width="23.3333333333333" style="25" customWidth="1"/>
    <col min="14335" max="14335" width="17.8833333333333" style="25" customWidth="1"/>
    <col min="14336" max="14336" width="20" style="25" customWidth="1"/>
    <col min="14337" max="14588" width="8.88333333333333" style="25"/>
    <col min="14589" max="14589" width="34.4416666666667" style="25" customWidth="1"/>
    <col min="14590" max="14590" width="23.3333333333333" style="25" customWidth="1"/>
    <col min="14591" max="14591" width="17.8833333333333" style="25" customWidth="1"/>
    <col min="14592" max="14592" width="20" style="25" customWidth="1"/>
    <col min="14593" max="14844" width="8.88333333333333" style="25"/>
    <col min="14845" max="14845" width="34.4416666666667" style="25" customWidth="1"/>
    <col min="14846" max="14846" width="23.3333333333333" style="25" customWidth="1"/>
    <col min="14847" max="14847" width="17.8833333333333" style="25" customWidth="1"/>
    <col min="14848" max="14848" width="20" style="25" customWidth="1"/>
    <col min="14849" max="15100" width="8.88333333333333" style="25"/>
    <col min="15101" max="15101" width="34.4416666666667" style="25" customWidth="1"/>
    <col min="15102" max="15102" width="23.3333333333333" style="25" customWidth="1"/>
    <col min="15103" max="15103" width="17.8833333333333" style="25" customWidth="1"/>
    <col min="15104" max="15104" width="20" style="25" customWidth="1"/>
    <col min="15105" max="15356" width="8.88333333333333" style="25"/>
    <col min="15357" max="15357" width="34.4416666666667" style="25" customWidth="1"/>
    <col min="15358" max="15358" width="23.3333333333333" style="25" customWidth="1"/>
    <col min="15359" max="15359" width="17.8833333333333" style="25" customWidth="1"/>
    <col min="15360" max="15360" width="20" style="25" customWidth="1"/>
    <col min="15361" max="15612" width="8.88333333333333" style="25"/>
    <col min="15613" max="15613" width="34.4416666666667" style="25" customWidth="1"/>
    <col min="15614" max="15614" width="23.3333333333333" style="25" customWidth="1"/>
    <col min="15615" max="15615" width="17.8833333333333" style="25" customWidth="1"/>
    <col min="15616" max="15616" width="20" style="25" customWidth="1"/>
    <col min="15617" max="15868" width="8.88333333333333" style="25"/>
    <col min="15869" max="15869" width="34.4416666666667" style="25" customWidth="1"/>
    <col min="15870" max="15870" width="23.3333333333333" style="25" customWidth="1"/>
    <col min="15871" max="15871" width="17.8833333333333" style="25" customWidth="1"/>
    <col min="15872" max="15872" width="20" style="25" customWidth="1"/>
    <col min="15873" max="16124" width="8.88333333333333" style="25"/>
    <col min="16125" max="16125" width="34.4416666666667" style="25" customWidth="1"/>
    <col min="16126" max="16126" width="23.3333333333333" style="25" customWidth="1"/>
    <col min="16127" max="16127" width="17.8833333333333" style="25" customWidth="1"/>
    <col min="16128" max="16128" width="20" style="25" customWidth="1"/>
    <col min="16129" max="16379" width="8.88333333333333" style="25"/>
    <col min="16380" max="16384" width="8.88333333333333" style="25" customWidth="1"/>
  </cols>
  <sheetData>
    <row r="1" ht="18" customHeight="1" spans="1:1">
      <c r="A1" s="6" t="s">
        <v>2426</v>
      </c>
    </row>
    <row r="2" s="23" customFormat="1" ht="42" customHeight="1" spans="1:4">
      <c r="A2" s="26" t="s">
        <v>2427</v>
      </c>
      <c r="B2" s="26"/>
      <c r="C2" s="26"/>
      <c r="D2" s="26"/>
    </row>
    <row r="3" s="24" customFormat="1" ht="29" customHeight="1" spans="1:4">
      <c r="A3" s="10"/>
      <c r="B3" s="27"/>
      <c r="C3" s="27"/>
      <c r="D3" s="28" t="s">
        <v>5</v>
      </c>
    </row>
    <row r="4" ht="47" customHeight="1" spans="1:4">
      <c r="A4" s="13" t="s">
        <v>2428</v>
      </c>
      <c r="B4" s="13" t="s">
        <v>2429</v>
      </c>
      <c r="C4" s="13" t="s">
        <v>2430</v>
      </c>
      <c r="D4" s="13" t="s">
        <v>11</v>
      </c>
    </row>
    <row r="5" ht="47" customHeight="1" spans="1:4">
      <c r="A5" s="29" t="s">
        <v>2431</v>
      </c>
      <c r="B5" s="30">
        <f>463680-5408+166100</f>
        <v>624372</v>
      </c>
      <c r="C5" s="30">
        <f>463680-5408+166100</f>
        <v>624372</v>
      </c>
      <c r="D5" s="31"/>
    </row>
    <row r="6" ht="34.95" customHeight="1" spans="1:4">
      <c r="A6" s="32"/>
      <c r="B6" s="32"/>
      <c r="C6" s="32"/>
      <c r="D6" s="32"/>
    </row>
  </sheetData>
  <mergeCells count="2">
    <mergeCell ref="A2:D2"/>
    <mergeCell ref="A6:D6"/>
  </mergeCells>
  <printOptions horizontalCentered="1"/>
  <pageMargins left="0.984027777777778" right="0.984027777777778" top="0.984027777777778" bottom="0.984027777777778" header="0.118055555555556" footer="0.118055555555556"/>
  <pageSetup paperSize="9" scale="94" fitToHeight="0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E16"/>
  <sheetViews>
    <sheetView showGridLines="0" workbookViewId="0">
      <selection activeCell="I12" sqref="I12"/>
    </sheetView>
  </sheetViews>
  <sheetFormatPr defaultColWidth="9" defaultRowHeight="14.25"/>
  <cols>
    <col min="1" max="1" width="9" style="4" customWidth="1"/>
    <col min="2" max="2" width="45.5" style="4" customWidth="1"/>
    <col min="3" max="3" width="16.875" style="4" customWidth="1"/>
    <col min="4" max="4" width="13.25" style="4" customWidth="1"/>
    <col min="5" max="239" width="10" style="4" customWidth="1"/>
    <col min="240" max="242" width="9" style="5"/>
    <col min="243" max="243" width="10.4416666666667" style="5" customWidth="1"/>
    <col min="244" max="244" width="6.10833333333333" style="5" customWidth="1"/>
    <col min="245" max="245" width="29.6666666666667" style="5" customWidth="1"/>
    <col min="246" max="246" width="17.1083333333333" style="5" customWidth="1"/>
    <col min="247" max="247" width="16.6666666666667" style="5" customWidth="1"/>
    <col min="248" max="248" width="13.2166666666667" style="5" customWidth="1"/>
    <col min="249" max="495" width="10" style="5" customWidth="1"/>
    <col min="496" max="498" width="9" style="5"/>
    <col min="499" max="499" width="10.4416666666667" style="5" customWidth="1"/>
    <col min="500" max="500" width="6.10833333333333" style="5" customWidth="1"/>
    <col min="501" max="501" width="29.6666666666667" style="5" customWidth="1"/>
    <col min="502" max="502" width="17.1083333333333" style="5" customWidth="1"/>
    <col min="503" max="503" width="16.6666666666667" style="5" customWidth="1"/>
    <col min="504" max="504" width="13.2166666666667" style="5" customWidth="1"/>
    <col min="505" max="751" width="10" style="5" customWidth="1"/>
    <col min="752" max="754" width="9" style="5"/>
    <col min="755" max="755" width="10.4416666666667" style="5" customWidth="1"/>
    <col min="756" max="756" width="6.10833333333333" style="5" customWidth="1"/>
    <col min="757" max="757" width="29.6666666666667" style="5" customWidth="1"/>
    <col min="758" max="758" width="17.1083333333333" style="5" customWidth="1"/>
    <col min="759" max="759" width="16.6666666666667" style="5" customWidth="1"/>
    <col min="760" max="760" width="13.2166666666667" style="5" customWidth="1"/>
    <col min="761" max="1007" width="10" style="5" customWidth="1"/>
    <col min="1008" max="1010" width="9" style="5"/>
    <col min="1011" max="1011" width="10.4416666666667" style="5" customWidth="1"/>
    <col min="1012" max="1012" width="6.10833333333333" style="5" customWidth="1"/>
    <col min="1013" max="1013" width="29.6666666666667" style="5" customWidth="1"/>
    <col min="1014" max="1014" width="17.1083333333333" style="5" customWidth="1"/>
    <col min="1015" max="1015" width="16.6666666666667" style="5" customWidth="1"/>
    <col min="1016" max="1016" width="13.2166666666667" style="5" customWidth="1"/>
    <col min="1017" max="1263" width="10" style="5" customWidth="1"/>
    <col min="1264" max="1266" width="9" style="5"/>
    <col min="1267" max="1267" width="10.4416666666667" style="5" customWidth="1"/>
    <col min="1268" max="1268" width="6.10833333333333" style="5" customWidth="1"/>
    <col min="1269" max="1269" width="29.6666666666667" style="5" customWidth="1"/>
    <col min="1270" max="1270" width="17.1083333333333" style="5" customWidth="1"/>
    <col min="1271" max="1271" width="16.6666666666667" style="5" customWidth="1"/>
    <col min="1272" max="1272" width="13.2166666666667" style="5" customWidth="1"/>
    <col min="1273" max="1519" width="10" style="5" customWidth="1"/>
    <col min="1520" max="1522" width="9" style="5"/>
    <col min="1523" max="1523" width="10.4416666666667" style="5" customWidth="1"/>
    <col min="1524" max="1524" width="6.10833333333333" style="5" customWidth="1"/>
    <col min="1525" max="1525" width="29.6666666666667" style="5" customWidth="1"/>
    <col min="1526" max="1526" width="17.1083333333333" style="5" customWidth="1"/>
    <col min="1527" max="1527" width="16.6666666666667" style="5" customWidth="1"/>
    <col min="1528" max="1528" width="13.2166666666667" style="5" customWidth="1"/>
    <col min="1529" max="1775" width="10" style="5" customWidth="1"/>
    <col min="1776" max="1778" width="9" style="5"/>
    <col min="1779" max="1779" width="10.4416666666667" style="5" customWidth="1"/>
    <col min="1780" max="1780" width="6.10833333333333" style="5" customWidth="1"/>
    <col min="1781" max="1781" width="29.6666666666667" style="5" customWidth="1"/>
    <col min="1782" max="1782" width="17.1083333333333" style="5" customWidth="1"/>
    <col min="1783" max="1783" width="16.6666666666667" style="5" customWidth="1"/>
    <col min="1784" max="1784" width="13.2166666666667" style="5" customWidth="1"/>
    <col min="1785" max="2031" width="10" style="5" customWidth="1"/>
    <col min="2032" max="2034" width="9" style="5"/>
    <col min="2035" max="2035" width="10.4416666666667" style="5" customWidth="1"/>
    <col min="2036" max="2036" width="6.10833333333333" style="5" customWidth="1"/>
    <col min="2037" max="2037" width="29.6666666666667" style="5" customWidth="1"/>
    <col min="2038" max="2038" width="17.1083333333333" style="5" customWidth="1"/>
    <col min="2039" max="2039" width="16.6666666666667" style="5" customWidth="1"/>
    <col min="2040" max="2040" width="13.2166666666667" style="5" customWidth="1"/>
    <col min="2041" max="2287" width="10" style="5" customWidth="1"/>
    <col min="2288" max="2290" width="9" style="5"/>
    <col min="2291" max="2291" width="10.4416666666667" style="5" customWidth="1"/>
    <col min="2292" max="2292" width="6.10833333333333" style="5" customWidth="1"/>
    <col min="2293" max="2293" width="29.6666666666667" style="5" customWidth="1"/>
    <col min="2294" max="2294" width="17.1083333333333" style="5" customWidth="1"/>
    <col min="2295" max="2295" width="16.6666666666667" style="5" customWidth="1"/>
    <col min="2296" max="2296" width="13.2166666666667" style="5" customWidth="1"/>
    <col min="2297" max="2543" width="10" style="5" customWidth="1"/>
    <col min="2544" max="2546" width="9" style="5"/>
    <col min="2547" max="2547" width="10.4416666666667" style="5" customWidth="1"/>
    <col min="2548" max="2548" width="6.10833333333333" style="5" customWidth="1"/>
    <col min="2549" max="2549" width="29.6666666666667" style="5" customWidth="1"/>
    <col min="2550" max="2550" width="17.1083333333333" style="5" customWidth="1"/>
    <col min="2551" max="2551" width="16.6666666666667" style="5" customWidth="1"/>
    <col min="2552" max="2552" width="13.2166666666667" style="5" customWidth="1"/>
    <col min="2553" max="2799" width="10" style="5" customWidth="1"/>
    <col min="2800" max="2802" width="9" style="5"/>
    <col min="2803" max="2803" width="10.4416666666667" style="5" customWidth="1"/>
    <col min="2804" max="2804" width="6.10833333333333" style="5" customWidth="1"/>
    <col min="2805" max="2805" width="29.6666666666667" style="5" customWidth="1"/>
    <col min="2806" max="2806" width="17.1083333333333" style="5" customWidth="1"/>
    <col min="2807" max="2807" width="16.6666666666667" style="5" customWidth="1"/>
    <col min="2808" max="2808" width="13.2166666666667" style="5" customWidth="1"/>
    <col min="2809" max="3055" width="10" style="5" customWidth="1"/>
    <col min="3056" max="3058" width="9" style="5"/>
    <col min="3059" max="3059" width="10.4416666666667" style="5" customWidth="1"/>
    <col min="3060" max="3060" width="6.10833333333333" style="5" customWidth="1"/>
    <col min="3061" max="3061" width="29.6666666666667" style="5" customWidth="1"/>
    <col min="3062" max="3062" width="17.1083333333333" style="5" customWidth="1"/>
    <col min="3063" max="3063" width="16.6666666666667" style="5" customWidth="1"/>
    <col min="3064" max="3064" width="13.2166666666667" style="5" customWidth="1"/>
    <col min="3065" max="3311" width="10" style="5" customWidth="1"/>
    <col min="3312" max="3314" width="9" style="5"/>
    <col min="3315" max="3315" width="10.4416666666667" style="5" customWidth="1"/>
    <col min="3316" max="3316" width="6.10833333333333" style="5" customWidth="1"/>
    <col min="3317" max="3317" width="29.6666666666667" style="5" customWidth="1"/>
    <col min="3318" max="3318" width="17.1083333333333" style="5" customWidth="1"/>
    <col min="3319" max="3319" width="16.6666666666667" style="5" customWidth="1"/>
    <col min="3320" max="3320" width="13.2166666666667" style="5" customWidth="1"/>
    <col min="3321" max="3567" width="10" style="5" customWidth="1"/>
    <col min="3568" max="3570" width="9" style="5"/>
    <col min="3571" max="3571" width="10.4416666666667" style="5" customWidth="1"/>
    <col min="3572" max="3572" width="6.10833333333333" style="5" customWidth="1"/>
    <col min="3573" max="3573" width="29.6666666666667" style="5" customWidth="1"/>
    <col min="3574" max="3574" width="17.1083333333333" style="5" customWidth="1"/>
    <col min="3575" max="3575" width="16.6666666666667" style="5" customWidth="1"/>
    <col min="3576" max="3576" width="13.2166666666667" style="5" customWidth="1"/>
    <col min="3577" max="3823" width="10" style="5" customWidth="1"/>
    <col min="3824" max="3826" width="9" style="5"/>
    <col min="3827" max="3827" width="10.4416666666667" style="5" customWidth="1"/>
    <col min="3828" max="3828" width="6.10833333333333" style="5" customWidth="1"/>
    <col min="3829" max="3829" width="29.6666666666667" style="5" customWidth="1"/>
    <col min="3830" max="3830" width="17.1083333333333" style="5" customWidth="1"/>
    <col min="3831" max="3831" width="16.6666666666667" style="5" customWidth="1"/>
    <col min="3832" max="3832" width="13.2166666666667" style="5" customWidth="1"/>
    <col min="3833" max="4079" width="10" style="5" customWidth="1"/>
    <col min="4080" max="4082" width="9" style="5"/>
    <col min="4083" max="4083" width="10.4416666666667" style="5" customWidth="1"/>
    <col min="4084" max="4084" width="6.10833333333333" style="5" customWidth="1"/>
    <col min="4085" max="4085" width="29.6666666666667" style="5" customWidth="1"/>
    <col min="4086" max="4086" width="17.1083333333333" style="5" customWidth="1"/>
    <col min="4087" max="4087" width="16.6666666666667" style="5" customWidth="1"/>
    <col min="4088" max="4088" width="13.2166666666667" style="5" customWidth="1"/>
    <col min="4089" max="4335" width="10" style="5" customWidth="1"/>
    <col min="4336" max="4338" width="9" style="5"/>
    <col min="4339" max="4339" width="10.4416666666667" style="5" customWidth="1"/>
    <col min="4340" max="4340" width="6.10833333333333" style="5" customWidth="1"/>
    <col min="4341" max="4341" width="29.6666666666667" style="5" customWidth="1"/>
    <col min="4342" max="4342" width="17.1083333333333" style="5" customWidth="1"/>
    <col min="4343" max="4343" width="16.6666666666667" style="5" customWidth="1"/>
    <col min="4344" max="4344" width="13.2166666666667" style="5" customWidth="1"/>
    <col min="4345" max="4591" width="10" style="5" customWidth="1"/>
    <col min="4592" max="4594" width="9" style="5"/>
    <col min="4595" max="4595" width="10.4416666666667" style="5" customWidth="1"/>
    <col min="4596" max="4596" width="6.10833333333333" style="5" customWidth="1"/>
    <col min="4597" max="4597" width="29.6666666666667" style="5" customWidth="1"/>
    <col min="4598" max="4598" width="17.1083333333333" style="5" customWidth="1"/>
    <col min="4599" max="4599" width="16.6666666666667" style="5" customWidth="1"/>
    <col min="4600" max="4600" width="13.2166666666667" style="5" customWidth="1"/>
    <col min="4601" max="4847" width="10" style="5" customWidth="1"/>
    <col min="4848" max="4850" width="9" style="5"/>
    <col min="4851" max="4851" width="10.4416666666667" style="5" customWidth="1"/>
    <col min="4852" max="4852" width="6.10833333333333" style="5" customWidth="1"/>
    <col min="4853" max="4853" width="29.6666666666667" style="5" customWidth="1"/>
    <col min="4854" max="4854" width="17.1083333333333" style="5" customWidth="1"/>
    <col min="4855" max="4855" width="16.6666666666667" style="5" customWidth="1"/>
    <col min="4856" max="4856" width="13.2166666666667" style="5" customWidth="1"/>
    <col min="4857" max="5103" width="10" style="5" customWidth="1"/>
    <col min="5104" max="5106" width="9" style="5"/>
    <col min="5107" max="5107" width="10.4416666666667" style="5" customWidth="1"/>
    <col min="5108" max="5108" width="6.10833333333333" style="5" customWidth="1"/>
    <col min="5109" max="5109" width="29.6666666666667" style="5" customWidth="1"/>
    <col min="5110" max="5110" width="17.1083333333333" style="5" customWidth="1"/>
    <col min="5111" max="5111" width="16.6666666666667" style="5" customWidth="1"/>
    <col min="5112" max="5112" width="13.2166666666667" style="5" customWidth="1"/>
    <col min="5113" max="5359" width="10" style="5" customWidth="1"/>
    <col min="5360" max="5362" width="9" style="5"/>
    <col min="5363" max="5363" width="10.4416666666667" style="5" customWidth="1"/>
    <col min="5364" max="5364" width="6.10833333333333" style="5" customWidth="1"/>
    <col min="5365" max="5365" width="29.6666666666667" style="5" customWidth="1"/>
    <col min="5366" max="5366" width="17.1083333333333" style="5" customWidth="1"/>
    <col min="5367" max="5367" width="16.6666666666667" style="5" customWidth="1"/>
    <col min="5368" max="5368" width="13.2166666666667" style="5" customWidth="1"/>
    <col min="5369" max="5615" width="10" style="5" customWidth="1"/>
    <col min="5616" max="5618" width="9" style="5"/>
    <col min="5619" max="5619" width="10.4416666666667" style="5" customWidth="1"/>
    <col min="5620" max="5620" width="6.10833333333333" style="5" customWidth="1"/>
    <col min="5621" max="5621" width="29.6666666666667" style="5" customWidth="1"/>
    <col min="5622" max="5622" width="17.1083333333333" style="5" customWidth="1"/>
    <col min="5623" max="5623" width="16.6666666666667" style="5" customWidth="1"/>
    <col min="5624" max="5624" width="13.2166666666667" style="5" customWidth="1"/>
    <col min="5625" max="5871" width="10" style="5" customWidth="1"/>
    <col min="5872" max="5874" width="9" style="5"/>
    <col min="5875" max="5875" width="10.4416666666667" style="5" customWidth="1"/>
    <col min="5876" max="5876" width="6.10833333333333" style="5" customWidth="1"/>
    <col min="5877" max="5877" width="29.6666666666667" style="5" customWidth="1"/>
    <col min="5878" max="5878" width="17.1083333333333" style="5" customWidth="1"/>
    <col min="5879" max="5879" width="16.6666666666667" style="5" customWidth="1"/>
    <col min="5880" max="5880" width="13.2166666666667" style="5" customWidth="1"/>
    <col min="5881" max="6127" width="10" style="5" customWidth="1"/>
    <col min="6128" max="6130" width="9" style="5"/>
    <col min="6131" max="6131" width="10.4416666666667" style="5" customWidth="1"/>
    <col min="6132" max="6132" width="6.10833333333333" style="5" customWidth="1"/>
    <col min="6133" max="6133" width="29.6666666666667" style="5" customWidth="1"/>
    <col min="6134" max="6134" width="17.1083333333333" style="5" customWidth="1"/>
    <col min="6135" max="6135" width="16.6666666666667" style="5" customWidth="1"/>
    <col min="6136" max="6136" width="13.2166666666667" style="5" customWidth="1"/>
    <col min="6137" max="6383" width="10" style="5" customWidth="1"/>
    <col min="6384" max="6386" width="9" style="5"/>
    <col min="6387" max="6387" width="10.4416666666667" style="5" customWidth="1"/>
    <col min="6388" max="6388" width="6.10833333333333" style="5" customWidth="1"/>
    <col min="6389" max="6389" width="29.6666666666667" style="5" customWidth="1"/>
    <col min="6390" max="6390" width="17.1083333333333" style="5" customWidth="1"/>
    <col min="6391" max="6391" width="16.6666666666667" style="5" customWidth="1"/>
    <col min="6392" max="6392" width="13.2166666666667" style="5" customWidth="1"/>
    <col min="6393" max="6639" width="10" style="5" customWidth="1"/>
    <col min="6640" max="6642" width="9" style="5"/>
    <col min="6643" max="6643" width="10.4416666666667" style="5" customWidth="1"/>
    <col min="6644" max="6644" width="6.10833333333333" style="5" customWidth="1"/>
    <col min="6645" max="6645" width="29.6666666666667" style="5" customWidth="1"/>
    <col min="6646" max="6646" width="17.1083333333333" style="5" customWidth="1"/>
    <col min="6647" max="6647" width="16.6666666666667" style="5" customWidth="1"/>
    <col min="6648" max="6648" width="13.2166666666667" style="5" customWidth="1"/>
    <col min="6649" max="6895" width="10" style="5" customWidth="1"/>
    <col min="6896" max="6898" width="9" style="5"/>
    <col min="6899" max="6899" width="10.4416666666667" style="5" customWidth="1"/>
    <col min="6900" max="6900" width="6.10833333333333" style="5" customWidth="1"/>
    <col min="6901" max="6901" width="29.6666666666667" style="5" customWidth="1"/>
    <col min="6902" max="6902" width="17.1083333333333" style="5" customWidth="1"/>
    <col min="6903" max="6903" width="16.6666666666667" style="5" customWidth="1"/>
    <col min="6904" max="6904" width="13.2166666666667" style="5" customWidth="1"/>
    <col min="6905" max="7151" width="10" style="5" customWidth="1"/>
    <col min="7152" max="7154" width="9" style="5"/>
    <col min="7155" max="7155" width="10.4416666666667" style="5" customWidth="1"/>
    <col min="7156" max="7156" width="6.10833333333333" style="5" customWidth="1"/>
    <col min="7157" max="7157" width="29.6666666666667" style="5" customWidth="1"/>
    <col min="7158" max="7158" width="17.1083333333333" style="5" customWidth="1"/>
    <col min="7159" max="7159" width="16.6666666666667" style="5" customWidth="1"/>
    <col min="7160" max="7160" width="13.2166666666667" style="5" customWidth="1"/>
    <col min="7161" max="7407" width="10" style="5" customWidth="1"/>
    <col min="7408" max="7410" width="9" style="5"/>
    <col min="7411" max="7411" width="10.4416666666667" style="5" customWidth="1"/>
    <col min="7412" max="7412" width="6.10833333333333" style="5" customWidth="1"/>
    <col min="7413" max="7413" width="29.6666666666667" style="5" customWidth="1"/>
    <col min="7414" max="7414" width="17.1083333333333" style="5" customWidth="1"/>
    <col min="7415" max="7415" width="16.6666666666667" style="5" customWidth="1"/>
    <col min="7416" max="7416" width="13.2166666666667" style="5" customWidth="1"/>
    <col min="7417" max="7663" width="10" style="5" customWidth="1"/>
    <col min="7664" max="7666" width="9" style="5"/>
    <col min="7667" max="7667" width="10.4416666666667" style="5" customWidth="1"/>
    <col min="7668" max="7668" width="6.10833333333333" style="5" customWidth="1"/>
    <col min="7669" max="7669" width="29.6666666666667" style="5" customWidth="1"/>
    <col min="7670" max="7670" width="17.1083333333333" style="5" customWidth="1"/>
    <col min="7671" max="7671" width="16.6666666666667" style="5" customWidth="1"/>
    <col min="7672" max="7672" width="13.2166666666667" style="5" customWidth="1"/>
    <col min="7673" max="7919" width="10" style="5" customWidth="1"/>
    <col min="7920" max="7922" width="9" style="5"/>
    <col min="7923" max="7923" width="10.4416666666667" style="5" customWidth="1"/>
    <col min="7924" max="7924" width="6.10833333333333" style="5" customWidth="1"/>
    <col min="7925" max="7925" width="29.6666666666667" style="5" customWidth="1"/>
    <col min="7926" max="7926" width="17.1083333333333" style="5" customWidth="1"/>
    <col min="7927" max="7927" width="16.6666666666667" style="5" customWidth="1"/>
    <col min="7928" max="7928" width="13.2166666666667" style="5" customWidth="1"/>
    <col min="7929" max="8175" width="10" style="5" customWidth="1"/>
    <col min="8176" max="8178" width="9" style="5"/>
    <col min="8179" max="8179" width="10.4416666666667" style="5" customWidth="1"/>
    <col min="8180" max="8180" width="6.10833333333333" style="5" customWidth="1"/>
    <col min="8181" max="8181" width="29.6666666666667" style="5" customWidth="1"/>
    <col min="8182" max="8182" width="17.1083333333333" style="5" customWidth="1"/>
    <col min="8183" max="8183" width="16.6666666666667" style="5" customWidth="1"/>
    <col min="8184" max="8184" width="13.2166666666667" style="5" customWidth="1"/>
    <col min="8185" max="8431" width="10" style="5" customWidth="1"/>
    <col min="8432" max="8434" width="9" style="5"/>
    <col min="8435" max="8435" width="10.4416666666667" style="5" customWidth="1"/>
    <col min="8436" max="8436" width="6.10833333333333" style="5" customWidth="1"/>
    <col min="8437" max="8437" width="29.6666666666667" style="5" customWidth="1"/>
    <col min="8438" max="8438" width="17.1083333333333" style="5" customWidth="1"/>
    <col min="8439" max="8439" width="16.6666666666667" style="5" customWidth="1"/>
    <col min="8440" max="8440" width="13.2166666666667" style="5" customWidth="1"/>
    <col min="8441" max="8687" width="10" style="5" customWidth="1"/>
    <col min="8688" max="8690" width="9" style="5"/>
    <col min="8691" max="8691" width="10.4416666666667" style="5" customWidth="1"/>
    <col min="8692" max="8692" width="6.10833333333333" style="5" customWidth="1"/>
    <col min="8693" max="8693" width="29.6666666666667" style="5" customWidth="1"/>
    <col min="8694" max="8694" width="17.1083333333333" style="5" customWidth="1"/>
    <col min="8695" max="8695" width="16.6666666666667" style="5" customWidth="1"/>
    <col min="8696" max="8696" width="13.2166666666667" style="5" customWidth="1"/>
    <col min="8697" max="8943" width="10" style="5" customWidth="1"/>
    <col min="8944" max="8946" width="9" style="5"/>
    <col min="8947" max="8947" width="10.4416666666667" style="5" customWidth="1"/>
    <col min="8948" max="8948" width="6.10833333333333" style="5" customWidth="1"/>
    <col min="8949" max="8949" width="29.6666666666667" style="5" customWidth="1"/>
    <col min="8950" max="8950" width="17.1083333333333" style="5" customWidth="1"/>
    <col min="8951" max="8951" width="16.6666666666667" style="5" customWidth="1"/>
    <col min="8952" max="8952" width="13.2166666666667" style="5" customWidth="1"/>
    <col min="8953" max="9199" width="10" style="5" customWidth="1"/>
    <col min="9200" max="9202" width="9" style="5"/>
    <col min="9203" max="9203" width="10.4416666666667" style="5" customWidth="1"/>
    <col min="9204" max="9204" width="6.10833333333333" style="5" customWidth="1"/>
    <col min="9205" max="9205" width="29.6666666666667" style="5" customWidth="1"/>
    <col min="9206" max="9206" width="17.1083333333333" style="5" customWidth="1"/>
    <col min="9207" max="9207" width="16.6666666666667" style="5" customWidth="1"/>
    <col min="9208" max="9208" width="13.2166666666667" style="5" customWidth="1"/>
    <col min="9209" max="9455" width="10" style="5" customWidth="1"/>
    <col min="9456" max="9458" width="9" style="5"/>
    <col min="9459" max="9459" width="10.4416666666667" style="5" customWidth="1"/>
    <col min="9460" max="9460" width="6.10833333333333" style="5" customWidth="1"/>
    <col min="9461" max="9461" width="29.6666666666667" style="5" customWidth="1"/>
    <col min="9462" max="9462" width="17.1083333333333" style="5" customWidth="1"/>
    <col min="9463" max="9463" width="16.6666666666667" style="5" customWidth="1"/>
    <col min="9464" max="9464" width="13.2166666666667" style="5" customWidth="1"/>
    <col min="9465" max="9711" width="10" style="5" customWidth="1"/>
    <col min="9712" max="9714" width="9" style="5"/>
    <col min="9715" max="9715" width="10.4416666666667" style="5" customWidth="1"/>
    <col min="9716" max="9716" width="6.10833333333333" style="5" customWidth="1"/>
    <col min="9717" max="9717" width="29.6666666666667" style="5" customWidth="1"/>
    <col min="9718" max="9718" width="17.1083333333333" style="5" customWidth="1"/>
    <col min="9719" max="9719" width="16.6666666666667" style="5" customWidth="1"/>
    <col min="9720" max="9720" width="13.2166666666667" style="5" customWidth="1"/>
    <col min="9721" max="9967" width="10" style="5" customWidth="1"/>
    <col min="9968" max="9970" width="9" style="5"/>
    <col min="9971" max="9971" width="10.4416666666667" style="5" customWidth="1"/>
    <col min="9972" max="9972" width="6.10833333333333" style="5" customWidth="1"/>
    <col min="9973" max="9973" width="29.6666666666667" style="5" customWidth="1"/>
    <col min="9974" max="9974" width="17.1083333333333" style="5" customWidth="1"/>
    <col min="9975" max="9975" width="16.6666666666667" style="5" customWidth="1"/>
    <col min="9976" max="9976" width="13.2166666666667" style="5" customWidth="1"/>
    <col min="9977" max="10223" width="10" style="5" customWidth="1"/>
    <col min="10224" max="10226" width="9" style="5"/>
    <col min="10227" max="10227" width="10.4416666666667" style="5" customWidth="1"/>
    <col min="10228" max="10228" width="6.10833333333333" style="5" customWidth="1"/>
    <col min="10229" max="10229" width="29.6666666666667" style="5" customWidth="1"/>
    <col min="10230" max="10230" width="17.1083333333333" style="5" customWidth="1"/>
    <col min="10231" max="10231" width="16.6666666666667" style="5" customWidth="1"/>
    <col min="10232" max="10232" width="13.2166666666667" style="5" customWidth="1"/>
    <col min="10233" max="10479" width="10" style="5" customWidth="1"/>
    <col min="10480" max="10482" width="9" style="5"/>
    <col min="10483" max="10483" width="10.4416666666667" style="5" customWidth="1"/>
    <col min="10484" max="10484" width="6.10833333333333" style="5" customWidth="1"/>
    <col min="10485" max="10485" width="29.6666666666667" style="5" customWidth="1"/>
    <col min="10486" max="10486" width="17.1083333333333" style="5" customWidth="1"/>
    <col min="10487" max="10487" width="16.6666666666667" style="5" customWidth="1"/>
    <col min="10488" max="10488" width="13.2166666666667" style="5" customWidth="1"/>
    <col min="10489" max="10735" width="10" style="5" customWidth="1"/>
    <col min="10736" max="10738" width="9" style="5"/>
    <col min="10739" max="10739" width="10.4416666666667" style="5" customWidth="1"/>
    <col min="10740" max="10740" width="6.10833333333333" style="5" customWidth="1"/>
    <col min="10741" max="10741" width="29.6666666666667" style="5" customWidth="1"/>
    <col min="10742" max="10742" width="17.1083333333333" style="5" customWidth="1"/>
    <col min="10743" max="10743" width="16.6666666666667" style="5" customWidth="1"/>
    <col min="10744" max="10744" width="13.2166666666667" style="5" customWidth="1"/>
    <col min="10745" max="10991" width="10" style="5" customWidth="1"/>
    <col min="10992" max="10994" width="9" style="5"/>
    <col min="10995" max="10995" width="10.4416666666667" style="5" customWidth="1"/>
    <col min="10996" max="10996" width="6.10833333333333" style="5" customWidth="1"/>
    <col min="10997" max="10997" width="29.6666666666667" style="5" customWidth="1"/>
    <col min="10998" max="10998" width="17.1083333333333" style="5" customWidth="1"/>
    <col min="10999" max="10999" width="16.6666666666667" style="5" customWidth="1"/>
    <col min="11000" max="11000" width="13.2166666666667" style="5" customWidth="1"/>
    <col min="11001" max="11247" width="10" style="5" customWidth="1"/>
    <col min="11248" max="11250" width="9" style="5"/>
    <col min="11251" max="11251" width="10.4416666666667" style="5" customWidth="1"/>
    <col min="11252" max="11252" width="6.10833333333333" style="5" customWidth="1"/>
    <col min="11253" max="11253" width="29.6666666666667" style="5" customWidth="1"/>
    <col min="11254" max="11254" width="17.1083333333333" style="5" customWidth="1"/>
    <col min="11255" max="11255" width="16.6666666666667" style="5" customWidth="1"/>
    <col min="11256" max="11256" width="13.2166666666667" style="5" customWidth="1"/>
    <col min="11257" max="11503" width="10" style="5" customWidth="1"/>
    <col min="11504" max="11506" width="9" style="5"/>
    <col min="11507" max="11507" width="10.4416666666667" style="5" customWidth="1"/>
    <col min="11508" max="11508" width="6.10833333333333" style="5" customWidth="1"/>
    <col min="11509" max="11509" width="29.6666666666667" style="5" customWidth="1"/>
    <col min="11510" max="11510" width="17.1083333333333" style="5" customWidth="1"/>
    <col min="11511" max="11511" width="16.6666666666667" style="5" customWidth="1"/>
    <col min="11512" max="11512" width="13.2166666666667" style="5" customWidth="1"/>
    <col min="11513" max="11759" width="10" style="5" customWidth="1"/>
    <col min="11760" max="11762" width="9" style="5"/>
    <col min="11763" max="11763" width="10.4416666666667" style="5" customWidth="1"/>
    <col min="11764" max="11764" width="6.10833333333333" style="5" customWidth="1"/>
    <col min="11765" max="11765" width="29.6666666666667" style="5" customWidth="1"/>
    <col min="11766" max="11766" width="17.1083333333333" style="5" customWidth="1"/>
    <col min="11767" max="11767" width="16.6666666666667" style="5" customWidth="1"/>
    <col min="11768" max="11768" width="13.2166666666667" style="5" customWidth="1"/>
    <col min="11769" max="12015" width="10" style="5" customWidth="1"/>
    <col min="12016" max="12018" width="9" style="5"/>
    <col min="12019" max="12019" width="10.4416666666667" style="5" customWidth="1"/>
    <col min="12020" max="12020" width="6.10833333333333" style="5" customWidth="1"/>
    <col min="12021" max="12021" width="29.6666666666667" style="5" customWidth="1"/>
    <col min="12022" max="12022" width="17.1083333333333" style="5" customWidth="1"/>
    <col min="12023" max="12023" width="16.6666666666667" style="5" customWidth="1"/>
    <col min="12024" max="12024" width="13.2166666666667" style="5" customWidth="1"/>
    <col min="12025" max="12271" width="10" style="5" customWidth="1"/>
    <col min="12272" max="12274" width="9" style="5"/>
    <col min="12275" max="12275" width="10.4416666666667" style="5" customWidth="1"/>
    <col min="12276" max="12276" width="6.10833333333333" style="5" customWidth="1"/>
    <col min="12277" max="12277" width="29.6666666666667" style="5" customWidth="1"/>
    <col min="12278" max="12278" width="17.1083333333333" style="5" customWidth="1"/>
    <col min="12279" max="12279" width="16.6666666666667" style="5" customWidth="1"/>
    <col min="12280" max="12280" width="13.2166666666667" style="5" customWidth="1"/>
    <col min="12281" max="12527" width="10" style="5" customWidth="1"/>
    <col min="12528" max="12530" width="9" style="5"/>
    <col min="12531" max="12531" width="10.4416666666667" style="5" customWidth="1"/>
    <col min="12532" max="12532" width="6.10833333333333" style="5" customWidth="1"/>
    <col min="12533" max="12533" width="29.6666666666667" style="5" customWidth="1"/>
    <col min="12534" max="12534" width="17.1083333333333" style="5" customWidth="1"/>
    <col min="12535" max="12535" width="16.6666666666667" style="5" customWidth="1"/>
    <col min="12536" max="12536" width="13.2166666666667" style="5" customWidth="1"/>
    <col min="12537" max="12783" width="10" style="5" customWidth="1"/>
    <col min="12784" max="12786" width="9" style="5"/>
    <col min="12787" max="12787" width="10.4416666666667" style="5" customWidth="1"/>
    <col min="12788" max="12788" width="6.10833333333333" style="5" customWidth="1"/>
    <col min="12789" max="12789" width="29.6666666666667" style="5" customWidth="1"/>
    <col min="12790" max="12790" width="17.1083333333333" style="5" customWidth="1"/>
    <col min="12791" max="12791" width="16.6666666666667" style="5" customWidth="1"/>
    <col min="12792" max="12792" width="13.2166666666667" style="5" customWidth="1"/>
    <col min="12793" max="13039" width="10" style="5" customWidth="1"/>
    <col min="13040" max="13042" width="9" style="5"/>
    <col min="13043" max="13043" width="10.4416666666667" style="5" customWidth="1"/>
    <col min="13044" max="13044" width="6.10833333333333" style="5" customWidth="1"/>
    <col min="13045" max="13045" width="29.6666666666667" style="5" customWidth="1"/>
    <col min="13046" max="13046" width="17.1083333333333" style="5" customWidth="1"/>
    <col min="13047" max="13047" width="16.6666666666667" style="5" customWidth="1"/>
    <col min="13048" max="13048" width="13.2166666666667" style="5" customWidth="1"/>
    <col min="13049" max="13295" width="10" style="5" customWidth="1"/>
    <col min="13296" max="13298" width="9" style="5"/>
    <col min="13299" max="13299" width="10.4416666666667" style="5" customWidth="1"/>
    <col min="13300" max="13300" width="6.10833333333333" style="5" customWidth="1"/>
    <col min="13301" max="13301" width="29.6666666666667" style="5" customWidth="1"/>
    <col min="13302" max="13302" width="17.1083333333333" style="5" customWidth="1"/>
    <col min="13303" max="13303" width="16.6666666666667" style="5" customWidth="1"/>
    <col min="13304" max="13304" width="13.2166666666667" style="5" customWidth="1"/>
    <col min="13305" max="13551" width="10" style="5" customWidth="1"/>
    <col min="13552" max="13554" width="9" style="5"/>
    <col min="13555" max="13555" width="10.4416666666667" style="5" customWidth="1"/>
    <col min="13556" max="13556" width="6.10833333333333" style="5" customWidth="1"/>
    <col min="13557" max="13557" width="29.6666666666667" style="5" customWidth="1"/>
    <col min="13558" max="13558" width="17.1083333333333" style="5" customWidth="1"/>
    <col min="13559" max="13559" width="16.6666666666667" style="5" customWidth="1"/>
    <col min="13560" max="13560" width="13.2166666666667" style="5" customWidth="1"/>
    <col min="13561" max="13807" width="10" style="5" customWidth="1"/>
    <col min="13808" max="13810" width="9" style="5"/>
    <col min="13811" max="13811" width="10.4416666666667" style="5" customWidth="1"/>
    <col min="13812" max="13812" width="6.10833333333333" style="5" customWidth="1"/>
    <col min="13813" max="13813" width="29.6666666666667" style="5" customWidth="1"/>
    <col min="13814" max="13814" width="17.1083333333333" style="5" customWidth="1"/>
    <col min="13815" max="13815" width="16.6666666666667" style="5" customWidth="1"/>
    <col min="13816" max="13816" width="13.2166666666667" style="5" customWidth="1"/>
    <col min="13817" max="14063" width="10" style="5" customWidth="1"/>
    <col min="14064" max="14066" width="9" style="5"/>
    <col min="14067" max="14067" width="10.4416666666667" style="5" customWidth="1"/>
    <col min="14068" max="14068" width="6.10833333333333" style="5" customWidth="1"/>
    <col min="14069" max="14069" width="29.6666666666667" style="5" customWidth="1"/>
    <col min="14070" max="14070" width="17.1083333333333" style="5" customWidth="1"/>
    <col min="14071" max="14071" width="16.6666666666667" style="5" customWidth="1"/>
    <col min="14072" max="14072" width="13.2166666666667" style="5" customWidth="1"/>
    <col min="14073" max="14319" width="10" style="5" customWidth="1"/>
    <col min="14320" max="14322" width="9" style="5"/>
    <col min="14323" max="14323" width="10.4416666666667" style="5" customWidth="1"/>
    <col min="14324" max="14324" width="6.10833333333333" style="5" customWidth="1"/>
    <col min="14325" max="14325" width="29.6666666666667" style="5" customWidth="1"/>
    <col min="14326" max="14326" width="17.1083333333333" style="5" customWidth="1"/>
    <col min="14327" max="14327" width="16.6666666666667" style="5" customWidth="1"/>
    <col min="14328" max="14328" width="13.2166666666667" style="5" customWidth="1"/>
    <col min="14329" max="14575" width="10" style="5" customWidth="1"/>
    <col min="14576" max="14578" width="9" style="5"/>
    <col min="14579" max="14579" width="10.4416666666667" style="5" customWidth="1"/>
    <col min="14580" max="14580" width="6.10833333333333" style="5" customWidth="1"/>
    <col min="14581" max="14581" width="29.6666666666667" style="5" customWidth="1"/>
    <col min="14582" max="14582" width="17.1083333333333" style="5" customWidth="1"/>
    <col min="14583" max="14583" width="16.6666666666667" style="5" customWidth="1"/>
    <col min="14584" max="14584" width="13.2166666666667" style="5" customWidth="1"/>
    <col min="14585" max="14831" width="10" style="5" customWidth="1"/>
    <col min="14832" max="14834" width="9" style="5"/>
    <col min="14835" max="14835" width="10.4416666666667" style="5" customWidth="1"/>
    <col min="14836" max="14836" width="6.10833333333333" style="5" customWidth="1"/>
    <col min="14837" max="14837" width="29.6666666666667" style="5" customWidth="1"/>
    <col min="14838" max="14838" width="17.1083333333333" style="5" customWidth="1"/>
    <col min="14839" max="14839" width="16.6666666666667" style="5" customWidth="1"/>
    <col min="14840" max="14840" width="13.2166666666667" style="5" customWidth="1"/>
    <col min="14841" max="15087" width="10" style="5" customWidth="1"/>
    <col min="15088" max="15090" width="9" style="5"/>
    <col min="15091" max="15091" width="10.4416666666667" style="5" customWidth="1"/>
    <col min="15092" max="15092" width="6.10833333333333" style="5" customWidth="1"/>
    <col min="15093" max="15093" width="29.6666666666667" style="5" customWidth="1"/>
    <col min="15094" max="15094" width="17.1083333333333" style="5" customWidth="1"/>
    <col min="15095" max="15095" width="16.6666666666667" style="5" customWidth="1"/>
    <col min="15096" max="15096" width="13.2166666666667" style="5" customWidth="1"/>
    <col min="15097" max="15343" width="10" style="5" customWidth="1"/>
    <col min="15344" max="15346" width="9" style="5"/>
    <col min="15347" max="15347" width="10.4416666666667" style="5" customWidth="1"/>
    <col min="15348" max="15348" width="6.10833333333333" style="5" customWidth="1"/>
    <col min="15349" max="15349" width="29.6666666666667" style="5" customWidth="1"/>
    <col min="15350" max="15350" width="17.1083333333333" style="5" customWidth="1"/>
    <col min="15351" max="15351" width="16.6666666666667" style="5" customWidth="1"/>
    <col min="15352" max="15352" width="13.2166666666667" style="5" customWidth="1"/>
    <col min="15353" max="15599" width="10" style="5" customWidth="1"/>
    <col min="15600" max="15602" width="9" style="5"/>
    <col min="15603" max="15603" width="10.4416666666667" style="5" customWidth="1"/>
    <col min="15604" max="15604" width="6.10833333333333" style="5" customWidth="1"/>
    <col min="15605" max="15605" width="29.6666666666667" style="5" customWidth="1"/>
    <col min="15606" max="15606" width="17.1083333333333" style="5" customWidth="1"/>
    <col min="15607" max="15607" width="16.6666666666667" style="5" customWidth="1"/>
    <col min="15608" max="15608" width="13.2166666666667" style="5" customWidth="1"/>
    <col min="15609" max="15855" width="10" style="5" customWidth="1"/>
    <col min="15856" max="15858" width="9" style="5"/>
    <col min="15859" max="15859" width="10.4416666666667" style="5" customWidth="1"/>
    <col min="15860" max="15860" width="6.10833333333333" style="5" customWidth="1"/>
    <col min="15861" max="15861" width="29.6666666666667" style="5" customWidth="1"/>
    <col min="15862" max="15862" width="17.1083333333333" style="5" customWidth="1"/>
    <col min="15863" max="15863" width="16.6666666666667" style="5" customWidth="1"/>
    <col min="15864" max="15864" width="13.2166666666667" style="5" customWidth="1"/>
    <col min="15865" max="16111" width="10" style="5" customWidth="1"/>
    <col min="16112" max="16114" width="9" style="5"/>
    <col min="16115" max="16115" width="10.4416666666667" style="5" customWidth="1"/>
    <col min="16116" max="16116" width="6.10833333333333" style="5" customWidth="1"/>
    <col min="16117" max="16117" width="29.6666666666667" style="5" customWidth="1"/>
    <col min="16118" max="16118" width="17.1083333333333" style="5" customWidth="1"/>
    <col min="16119" max="16119" width="16.6666666666667" style="5" customWidth="1"/>
    <col min="16120" max="16120" width="13.2166666666667" style="5" customWidth="1"/>
    <col min="16121" max="16367" width="10" style="5" customWidth="1"/>
    <col min="16368" max="16378" width="9" style="5"/>
  </cols>
  <sheetData>
    <row r="1" ht="24" customHeight="1" spans="1:4">
      <c r="A1" s="6" t="s">
        <v>2432</v>
      </c>
      <c r="C1" s="7"/>
      <c r="D1" s="7"/>
    </row>
    <row r="2" ht="34.95" customHeight="1" spans="1:4">
      <c r="A2" s="8" t="s">
        <v>2433</v>
      </c>
      <c r="B2" s="8"/>
      <c r="C2" s="8"/>
      <c r="D2" s="8"/>
    </row>
    <row r="3" ht="25.05" customHeight="1" spans="1:4">
      <c r="A3" s="9"/>
      <c r="B3" s="10"/>
      <c r="C3" s="11"/>
      <c r="D3" s="12" t="s">
        <v>5</v>
      </c>
    </row>
    <row r="4" s="1" customFormat="1" ht="38.25" customHeight="1" spans="1:239">
      <c r="A4" s="13" t="s">
        <v>2434</v>
      </c>
      <c r="B4" s="13" t="s">
        <v>2377</v>
      </c>
      <c r="C4" s="13" t="s">
        <v>2435</v>
      </c>
      <c r="D4" s="13" t="s">
        <v>11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</row>
    <row r="5" s="2" customFormat="1" ht="30" customHeight="1" spans="1:239">
      <c r="A5" s="15"/>
      <c r="B5" s="16" t="s">
        <v>2436</v>
      </c>
      <c r="C5" s="17">
        <f>SUM(C6:C16)</f>
        <v>166100</v>
      </c>
      <c r="D5" s="1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</row>
    <row r="6" s="2" customFormat="1" ht="30" customHeight="1" spans="1:239">
      <c r="A6" s="15">
        <v>1</v>
      </c>
      <c r="B6" s="19" t="s">
        <v>2437</v>
      </c>
      <c r="C6" s="20">
        <v>7000</v>
      </c>
      <c r="D6" s="2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</row>
    <row r="7" s="2" customFormat="1" ht="30" customHeight="1" spans="1:239">
      <c r="A7" s="15">
        <v>2</v>
      </c>
      <c r="B7" s="19" t="s">
        <v>2438</v>
      </c>
      <c r="C7" s="20">
        <v>9100</v>
      </c>
      <c r="D7" s="2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</row>
    <row r="8" s="2" customFormat="1" ht="30" customHeight="1" spans="1:239">
      <c r="A8" s="15">
        <v>3</v>
      </c>
      <c r="B8" s="19" t="s">
        <v>2439</v>
      </c>
      <c r="C8" s="20">
        <v>50000</v>
      </c>
      <c r="D8" s="2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</row>
    <row r="9" s="2" customFormat="1" ht="30" customHeight="1" spans="1:239">
      <c r="A9" s="15">
        <v>4</v>
      </c>
      <c r="B9" s="19" t="s">
        <v>2440</v>
      </c>
      <c r="C9" s="20">
        <v>20000</v>
      </c>
      <c r="D9" s="2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</row>
    <row r="10" s="2" customFormat="1" ht="30" customHeight="1" spans="1:239">
      <c r="A10" s="15">
        <v>5</v>
      </c>
      <c r="B10" s="19" t="s">
        <v>2441</v>
      </c>
      <c r="C10" s="20">
        <v>1400</v>
      </c>
      <c r="D10" s="2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</row>
    <row r="11" s="2" customFormat="1" ht="30" customHeight="1" spans="1:239">
      <c r="A11" s="15">
        <v>6</v>
      </c>
      <c r="B11" s="19" t="s">
        <v>2442</v>
      </c>
      <c r="C11" s="20">
        <v>20000</v>
      </c>
      <c r="D11" s="2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</row>
    <row r="12" s="2" customFormat="1" ht="30" customHeight="1" spans="1:239">
      <c r="A12" s="15">
        <v>7</v>
      </c>
      <c r="B12" s="19" t="s">
        <v>2443</v>
      </c>
      <c r="C12" s="20">
        <v>6500</v>
      </c>
      <c r="D12" s="2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</row>
    <row r="13" s="2" customFormat="1" ht="30" customHeight="1" spans="1:239">
      <c r="A13" s="15">
        <v>8</v>
      </c>
      <c r="B13" s="19" t="s">
        <v>2444</v>
      </c>
      <c r="C13" s="20">
        <v>36000</v>
      </c>
      <c r="D13" s="2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</row>
    <row r="14" s="2" customFormat="1" ht="30" customHeight="1" spans="1:239">
      <c r="A14" s="15">
        <v>9</v>
      </c>
      <c r="B14" s="19" t="s">
        <v>2445</v>
      </c>
      <c r="C14" s="20">
        <v>10000</v>
      </c>
      <c r="D14" s="2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</row>
    <row r="15" s="3" customFormat="1" ht="30" customHeight="1" spans="1:239">
      <c r="A15" s="15">
        <v>10</v>
      </c>
      <c r="B15" s="19" t="s">
        <v>2446</v>
      </c>
      <c r="C15" s="20">
        <v>4800</v>
      </c>
      <c r="D15" s="2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</row>
    <row r="16" ht="30" customHeight="1" spans="1:4">
      <c r="A16" s="15">
        <v>11</v>
      </c>
      <c r="B16" s="19" t="s">
        <v>2447</v>
      </c>
      <c r="C16" s="20">
        <v>1300</v>
      </c>
      <c r="D16" s="22"/>
    </row>
  </sheetData>
  <mergeCells count="1">
    <mergeCell ref="A2:D2"/>
  </mergeCells>
  <printOptions horizontalCentered="1"/>
  <pageMargins left="0.984027777777778" right="0.984027777777778" top="0.984027777777778" bottom="0.984027777777778" header="0.118055555555556" footer="0.118055555555556"/>
  <pageSetup paperSize="9" scale="8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附表1、一般公共预算收入</vt:lpstr>
      <vt:lpstr>表二 </vt:lpstr>
      <vt:lpstr>附表2、一般公共预算支出</vt:lpstr>
      <vt:lpstr>附表3、基金预算收入 </vt:lpstr>
      <vt:lpstr>附表4、基金预算支出</vt:lpstr>
      <vt:lpstr>附表5、政府专项债务限额和余额表</vt:lpstr>
      <vt:lpstr>附表6、新增政府专项债券资金安排情况表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2020-10-19T06:58:00Z</dcterms:created>
  <dcterms:modified xsi:type="dcterms:W3CDTF">2024-12-03T03:24:27Z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